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luca.gerbino\Desktop\SAN ROCH\san roch definitivo 2024\definitivi invio\"/>
    </mc:Choice>
  </mc:AlternateContent>
  <xr:revisionPtr revIDLastSave="0" documentId="13_ncr:1_{57AEED13-EC64-4327-9A34-0F0D76D3DCD8}" xr6:coauthVersionLast="47" xr6:coauthVersionMax="47" xr10:uidLastSave="{00000000-0000-0000-0000-000000000000}"/>
  <bookViews>
    <workbookView xWindow="-120" yWindow="-120" windowWidth="29040" windowHeight="15840" activeTab="1" xr2:uid="{00000000-000D-0000-FFFF-FFFF00000000}"/>
  </bookViews>
  <sheets>
    <sheet name="PREMESSE_E_LEGENDA" sheetId="1" r:id="rId1"/>
    <sheet name="Piano_Economico_Finanziario" sheetId="2" r:id="rId2"/>
  </sheets>
  <definedNames>
    <definedName name="_xlnm.Print_Area" localSheetId="1">Piano_Economico_Finanziario!$A$1:$K$109</definedName>
    <definedName name="CtrICS">!#REF!</definedName>
    <definedName name="CtrICSEffettivo">!#REF!</definedName>
    <definedName name="CtrScad">!#REF!</definedName>
    <definedName name="Durata">!#REF!</definedName>
    <definedName name="Periodicità">!#REF!</definedName>
    <definedName name="RataCtr">!#REF!</definedName>
    <definedName name="RataLorda">!#REF!</definedName>
    <definedName name="Tasso">!#REF!</definedName>
  </definedNames>
  <calcPr calcId="181029"/>
</workbook>
</file>

<file path=xl/calcChain.xml><?xml version="1.0" encoding="utf-8"?>
<calcChain xmlns="http://schemas.openxmlformats.org/spreadsheetml/2006/main">
  <c r="Q90" i="2" l="1"/>
  <c r="Q59" i="2" s="1"/>
  <c r="Q87" i="2"/>
  <c r="Q51" i="2"/>
  <c r="Q50" i="2"/>
  <c r="Q45" i="2"/>
  <c r="Q65" i="2" s="1"/>
  <c r="Q36" i="2"/>
  <c r="Q30" i="2"/>
  <c r="Q18" i="2"/>
  <c r="Q9" i="2"/>
  <c r="Q10" i="2" s="1"/>
  <c r="P90" i="2"/>
  <c r="P59" i="2" s="1"/>
  <c r="P87" i="2"/>
  <c r="P89" i="2" s="1"/>
  <c r="P51" i="2"/>
  <c r="P50" i="2"/>
  <c r="P30" i="2" s="1"/>
  <c r="P45" i="2"/>
  <c r="P65" i="2" s="1"/>
  <c r="P36" i="2"/>
  <c r="P18" i="2"/>
  <c r="P10" i="2"/>
  <c r="P9" i="2"/>
  <c r="P46" i="2" s="1"/>
  <c r="P53" i="2" s="1"/>
  <c r="O90" i="2"/>
  <c r="O87" i="2"/>
  <c r="O89" i="2" s="1"/>
  <c r="O65" i="2"/>
  <c r="O59" i="2"/>
  <c r="O51" i="2"/>
  <c r="O50" i="2"/>
  <c r="O30" i="2" s="1"/>
  <c r="O45" i="2"/>
  <c r="O36" i="2"/>
  <c r="O18" i="2"/>
  <c r="O13" i="2"/>
  <c r="O15" i="2" s="1"/>
  <c r="O10" i="2"/>
  <c r="O9" i="2"/>
  <c r="O46" i="2" s="1"/>
  <c r="O53" i="2" s="1"/>
  <c r="N51" i="2"/>
  <c r="N50" i="2"/>
  <c r="N30" i="2" s="1"/>
  <c r="N45" i="2"/>
  <c r="N65" i="2" s="1"/>
  <c r="N36" i="2"/>
  <c r="N18" i="2"/>
  <c r="N10" i="2"/>
  <c r="N9" i="2"/>
  <c r="N46" i="2" s="1"/>
  <c r="N53" i="2" s="1"/>
  <c r="M87" i="2"/>
  <c r="N87" i="2" s="1"/>
  <c r="M51" i="2"/>
  <c r="M50" i="2"/>
  <c r="M45" i="2"/>
  <c r="M65" i="2" s="1"/>
  <c r="M36" i="2"/>
  <c r="M30" i="2"/>
  <c r="M18" i="2"/>
  <c r="M9" i="2"/>
  <c r="M10" i="2" s="1"/>
  <c r="L90" i="2"/>
  <c r="L87" i="2"/>
  <c r="L89" i="2" s="1"/>
  <c r="L59" i="2"/>
  <c r="L51" i="2"/>
  <c r="L50" i="2"/>
  <c r="L45" i="2"/>
  <c r="L65" i="2" s="1"/>
  <c r="L36" i="2"/>
  <c r="L30" i="2"/>
  <c r="L18" i="2"/>
  <c r="L13" i="2"/>
  <c r="L9" i="2"/>
  <c r="L10" i="2" s="1"/>
  <c r="D37" i="2"/>
  <c r="C37" i="2"/>
  <c r="D36" i="2"/>
  <c r="C36" i="2"/>
  <c r="C88" i="2"/>
  <c r="C40" i="2" s="1"/>
  <c r="E87" i="2"/>
  <c r="F87" i="2" s="1"/>
  <c r="B87" i="2"/>
  <c r="E90" i="2" s="1"/>
  <c r="E59" i="2" s="1"/>
  <c r="C71" i="2"/>
  <c r="D60" i="2"/>
  <c r="C60" i="2"/>
  <c r="K51" i="2"/>
  <c r="J51" i="2"/>
  <c r="I51" i="2"/>
  <c r="H51" i="2"/>
  <c r="G51" i="2"/>
  <c r="F51" i="2"/>
  <c r="E51" i="2"/>
  <c r="D51" i="2"/>
  <c r="K50" i="2"/>
  <c r="J50" i="2"/>
  <c r="I50" i="2"/>
  <c r="H50" i="2"/>
  <c r="G50" i="2"/>
  <c r="F50" i="2"/>
  <c r="F22" i="2" s="1"/>
  <c r="E50" i="2"/>
  <c r="E22" i="2" s="1"/>
  <c r="D50" i="2"/>
  <c r="C50" i="2"/>
  <c r="C30" i="2" s="1"/>
  <c r="K45" i="2"/>
  <c r="K65" i="2" s="1"/>
  <c r="J45" i="2"/>
  <c r="J65" i="2" s="1"/>
  <c r="I45" i="2"/>
  <c r="I65" i="2" s="1"/>
  <c r="H45" i="2"/>
  <c r="H65" i="2" s="1"/>
  <c r="G45" i="2"/>
  <c r="G65" i="2" s="1"/>
  <c r="F45" i="2"/>
  <c r="F65" i="2" s="1"/>
  <c r="E45" i="2"/>
  <c r="E65" i="2" s="1"/>
  <c r="C45" i="2"/>
  <c r="C65" i="2" s="1"/>
  <c r="E36" i="2"/>
  <c r="D23" i="2"/>
  <c r="C23" i="2"/>
  <c r="G22" i="2"/>
  <c r="K18" i="2"/>
  <c r="J18" i="2"/>
  <c r="I18" i="2"/>
  <c r="H18" i="2"/>
  <c r="G18" i="2"/>
  <c r="F18" i="2"/>
  <c r="E18" i="2"/>
  <c r="D18" i="2"/>
  <c r="C18" i="2"/>
  <c r="I10" i="2"/>
  <c r="K9" i="2"/>
  <c r="K46" i="2" s="1"/>
  <c r="K53" i="2" s="1"/>
  <c r="J9" i="2"/>
  <c r="J46" i="2" s="1"/>
  <c r="J53" i="2" s="1"/>
  <c r="I9" i="2"/>
  <c r="I46" i="2" s="1"/>
  <c r="H9" i="2"/>
  <c r="G9" i="2"/>
  <c r="G46" i="2" s="1"/>
  <c r="G53" i="2" s="1"/>
  <c r="F9" i="2"/>
  <c r="E9" i="2"/>
  <c r="E10" i="2" s="1"/>
  <c r="D9" i="2"/>
  <c r="C9" i="2"/>
  <c r="C46" i="2" s="1"/>
  <c r="C53" i="2" s="1"/>
  <c r="Q46" i="2" l="1"/>
  <c r="Q53" i="2" s="1"/>
  <c r="Q13" i="2"/>
  <c r="Q15" i="2"/>
  <c r="Q89" i="2"/>
  <c r="P88" i="2"/>
  <c r="P60" i="2"/>
  <c r="P69" i="2" s="1"/>
  <c r="P13" i="2"/>
  <c r="P15" i="2" s="1"/>
  <c r="O58" i="2"/>
  <c r="O19" i="2"/>
  <c r="O38" i="2" s="1"/>
  <c r="O17" i="2"/>
  <c r="O57" i="2" s="1"/>
  <c r="O16" i="2"/>
  <c r="O60" i="2"/>
  <c r="O69" i="2" s="1"/>
  <c r="O88" i="2"/>
  <c r="M89" i="2"/>
  <c r="M88" i="2" s="1"/>
  <c r="N90" i="2" s="1"/>
  <c r="N59" i="2" s="1"/>
  <c r="M46" i="2"/>
  <c r="M53" i="2" s="1"/>
  <c r="L88" i="2"/>
  <c r="M90" i="2" s="1"/>
  <c r="L60" i="2"/>
  <c r="L69" i="2" s="1"/>
  <c r="L15" i="2"/>
  <c r="L46" i="2"/>
  <c r="L53" i="2" s="1"/>
  <c r="G10" i="2"/>
  <c r="E13" i="2"/>
  <c r="E15" i="2" s="1"/>
  <c r="K10" i="2"/>
  <c r="I53" i="2"/>
  <c r="C73" i="2" s="1"/>
  <c r="C22" i="2"/>
  <c r="D22" i="2" s="1"/>
  <c r="D46" i="2"/>
  <c r="D53" i="2" s="1"/>
  <c r="F36" i="2"/>
  <c r="F46" i="2"/>
  <c r="F53" i="2" s="1"/>
  <c r="F10" i="2"/>
  <c r="E46" i="2"/>
  <c r="E53" i="2" s="1"/>
  <c r="D10" i="2"/>
  <c r="H46" i="2"/>
  <c r="H53" i="2" s="1"/>
  <c r="H10" i="2"/>
  <c r="E69" i="2"/>
  <c r="J10" i="2"/>
  <c r="D30" i="2"/>
  <c r="E89" i="2"/>
  <c r="E60" i="2" s="1"/>
  <c r="G87" i="2"/>
  <c r="D88" i="2"/>
  <c r="E88" i="2"/>
  <c r="C90" i="2"/>
  <c r="Q58" i="2" l="1"/>
  <c r="Q17" i="2"/>
  <c r="Q57" i="2" s="1"/>
  <c r="Q16" i="2"/>
  <c r="Q19" i="2"/>
  <c r="Q38" i="2" s="1"/>
  <c r="Q60" i="2"/>
  <c r="Q69" i="2" s="1"/>
  <c r="Q88" i="2"/>
  <c r="P17" i="2"/>
  <c r="P57" i="2" s="1"/>
  <c r="P58" i="2" s="1"/>
  <c r="P61" i="2" s="1"/>
  <c r="P16" i="2"/>
  <c r="P71" i="2"/>
  <c r="P40" i="2"/>
  <c r="O61" i="2"/>
  <c r="O62" i="2" s="1"/>
  <c r="O71" i="2"/>
  <c r="O40" i="2"/>
  <c r="O41" i="2" s="1"/>
  <c r="O32" i="2" s="1"/>
  <c r="O33" i="2" s="1"/>
  <c r="M40" i="2"/>
  <c r="M71" i="2"/>
  <c r="N13" i="2"/>
  <c r="N15" i="2" s="1"/>
  <c r="N16" i="2" s="1"/>
  <c r="M13" i="2"/>
  <c r="M15" i="2" s="1"/>
  <c r="M17" i="2" s="1"/>
  <c r="M57" i="2" s="1"/>
  <c r="M58" i="2" s="1"/>
  <c r="M59" i="2"/>
  <c r="M60" i="2"/>
  <c r="N89" i="2"/>
  <c r="N60" i="2" s="1"/>
  <c r="N69" i="2" s="1"/>
  <c r="M16" i="2"/>
  <c r="L40" i="2"/>
  <c r="L71" i="2"/>
  <c r="L17" i="2"/>
  <c r="L57" i="2" s="1"/>
  <c r="L58" i="2" s="1"/>
  <c r="L61" i="2" s="1"/>
  <c r="L16" i="2"/>
  <c r="C75" i="2"/>
  <c r="C24" i="2"/>
  <c r="C31" i="2" s="1"/>
  <c r="C21" i="2"/>
  <c r="D21" i="2"/>
  <c r="G23" i="2"/>
  <c r="G21" i="2" s="1"/>
  <c r="E23" i="2"/>
  <c r="E21" i="2" s="1"/>
  <c r="D24" i="2"/>
  <c r="F23" i="2"/>
  <c r="F21" i="2" s="1"/>
  <c r="E30" i="2"/>
  <c r="D40" i="2"/>
  <c r="D90" i="2"/>
  <c r="D71" i="2"/>
  <c r="H87" i="2"/>
  <c r="C59" i="2"/>
  <c r="C13" i="2"/>
  <c r="C15" i="2" s="1"/>
  <c r="G36" i="2"/>
  <c r="E40" i="2"/>
  <c r="F90" i="2"/>
  <c r="E71" i="2"/>
  <c r="E16" i="2"/>
  <c r="E17" i="2"/>
  <c r="Q61" i="2" l="1"/>
  <c r="Q67" i="2"/>
  <c r="Q62" i="2"/>
  <c r="Q71" i="2"/>
  <c r="Q40" i="2"/>
  <c r="Q41" i="2" s="1"/>
  <c r="Q32" i="2" s="1"/>
  <c r="Q33" i="2" s="1"/>
  <c r="P62" i="2"/>
  <c r="P67" i="2"/>
  <c r="P19" i="2"/>
  <c r="P38" i="2" s="1"/>
  <c r="P41" i="2" s="1"/>
  <c r="P32" i="2" s="1"/>
  <c r="P33" i="2" s="1"/>
  <c r="O67" i="2"/>
  <c r="N17" i="2"/>
  <c r="N57" i="2" s="1"/>
  <c r="N58" i="2" s="1"/>
  <c r="N61" i="2" s="1"/>
  <c r="N67" i="2" s="1"/>
  <c r="M61" i="2"/>
  <c r="M67" i="2" s="1"/>
  <c r="M69" i="2"/>
  <c r="N88" i="2"/>
  <c r="M19" i="2"/>
  <c r="M38" i="2" s="1"/>
  <c r="M41" i="2" s="1"/>
  <c r="M32" i="2" s="1"/>
  <c r="M33" i="2" s="1"/>
  <c r="L62" i="2"/>
  <c r="L67" i="2"/>
  <c r="L19" i="2"/>
  <c r="L38" i="2" s="1"/>
  <c r="L41" i="2" s="1"/>
  <c r="L32" i="2" s="1"/>
  <c r="L33" i="2" s="1"/>
  <c r="E57" i="2"/>
  <c r="E58" i="2" s="1"/>
  <c r="E61" i="2" s="1"/>
  <c r="E67" i="2" s="1"/>
  <c r="E19" i="2"/>
  <c r="D31" i="2"/>
  <c r="E24" i="2"/>
  <c r="H36" i="2"/>
  <c r="C17" i="2"/>
  <c r="C57" i="2" s="1"/>
  <c r="C58" i="2" s="1"/>
  <c r="C61" i="2" s="1"/>
  <c r="C62" i="2" s="1"/>
  <c r="F30" i="2"/>
  <c r="F59" i="2"/>
  <c r="F13" i="2"/>
  <c r="F15" i="2" s="1"/>
  <c r="F89" i="2"/>
  <c r="D59" i="2"/>
  <c r="D13" i="2"/>
  <c r="D15" i="2" s="1"/>
  <c r="I87" i="2"/>
  <c r="M62" i="2" l="1"/>
  <c r="N62" i="2" s="1"/>
  <c r="N19" i="2"/>
  <c r="N38" i="2" s="1"/>
  <c r="N40" i="2"/>
  <c r="N71" i="2"/>
  <c r="C19" i="2"/>
  <c r="C38" i="2" s="1"/>
  <c r="C41" i="2" s="1"/>
  <c r="C32" i="2" s="1"/>
  <c r="C33" i="2" s="1"/>
  <c r="D16" i="2"/>
  <c r="D17" i="2"/>
  <c r="D57" i="2" s="1"/>
  <c r="D58" i="2" s="1"/>
  <c r="D61" i="2" s="1"/>
  <c r="D62" i="2" s="1"/>
  <c r="J87" i="2"/>
  <c r="G30" i="2"/>
  <c r="I36" i="2"/>
  <c r="F16" i="2"/>
  <c r="F17" i="2"/>
  <c r="F57" i="2" s="1"/>
  <c r="F58" i="2" s="1"/>
  <c r="F60" i="2"/>
  <c r="F69" i="2" s="1"/>
  <c r="F88" i="2"/>
  <c r="C67" i="2"/>
  <c r="E31" i="2"/>
  <c r="F24" i="2"/>
  <c r="N41" i="2" l="1"/>
  <c r="N32" i="2" s="1"/>
  <c r="N33" i="2" s="1"/>
  <c r="D19" i="2"/>
  <c r="D38" i="2" s="1"/>
  <c r="D41" i="2" s="1"/>
  <c r="D32" i="2" s="1"/>
  <c r="D33" i="2" s="1"/>
  <c r="E38" i="2"/>
  <c r="E41" i="2" s="1"/>
  <c r="E32" i="2" s="1"/>
  <c r="E33" i="2" s="1"/>
  <c r="F19" i="2"/>
  <c r="F38" i="2" s="1"/>
  <c r="E62" i="2"/>
  <c r="D67" i="2"/>
  <c r="H30" i="2"/>
  <c r="K87" i="2"/>
  <c r="F40" i="2"/>
  <c r="G90" i="2"/>
  <c r="F71" i="2"/>
  <c r="F31" i="2"/>
  <c r="G24" i="2"/>
  <c r="G31" i="2" s="1"/>
  <c r="F61" i="2"/>
  <c r="F67" i="2" s="1"/>
  <c r="J36" i="2"/>
  <c r="F41" i="2" l="1"/>
  <c r="F32" i="2" s="1"/>
  <c r="F62" i="2"/>
  <c r="F33" i="2"/>
  <c r="I30" i="2"/>
  <c r="G59" i="2"/>
  <c r="G13" i="2"/>
  <c r="G15" i="2" s="1"/>
  <c r="G89" i="2"/>
  <c r="K36" i="2"/>
  <c r="G60" i="2" l="1"/>
  <c r="G69" i="2" s="1"/>
  <c r="G88" i="2"/>
  <c r="G16" i="2"/>
  <c r="G17" i="2"/>
  <c r="G57" i="2" s="1"/>
  <c r="G58" i="2" s="1"/>
  <c r="J30" i="2"/>
  <c r="K30" i="2" l="1"/>
  <c r="G19" i="2"/>
  <c r="G38" i="2" s="1"/>
  <c r="G61" i="2"/>
  <c r="G40" i="2"/>
  <c r="H90" i="2"/>
  <c r="G71" i="2"/>
  <c r="H59" i="2" l="1"/>
  <c r="H13" i="2"/>
  <c r="H15" i="2" s="1"/>
  <c r="H89" i="2"/>
  <c r="G67" i="2"/>
  <c r="G62" i="2"/>
  <c r="G41" i="2"/>
  <c r="G32" i="2" s="1"/>
  <c r="G33" i="2" s="1"/>
  <c r="H60" i="2" l="1"/>
  <c r="H69" i="2" s="1"/>
  <c r="H88" i="2"/>
  <c r="H17" i="2"/>
  <c r="H57" i="2" s="1"/>
  <c r="H58" i="2" s="1"/>
  <c r="H16" i="2"/>
  <c r="H19" i="2" l="1"/>
  <c r="H38" i="2" s="1"/>
  <c r="H61" i="2"/>
  <c r="H71" i="2"/>
  <c r="H40" i="2"/>
  <c r="H41" i="2" s="1"/>
  <c r="H32" i="2" s="1"/>
  <c r="H33" i="2" s="1"/>
  <c r="I90" i="2"/>
  <c r="H67" i="2" l="1"/>
  <c r="H62" i="2"/>
  <c r="I59" i="2"/>
  <c r="I13" i="2"/>
  <c r="I15" i="2" s="1"/>
  <c r="I89" i="2"/>
  <c r="I60" i="2" l="1"/>
  <c r="I69" i="2" s="1"/>
  <c r="I88" i="2"/>
  <c r="I17" i="2"/>
  <c r="I57" i="2" s="1"/>
  <c r="I58" i="2" s="1"/>
  <c r="I16" i="2"/>
  <c r="I61" i="2" l="1"/>
  <c r="I67" i="2" s="1"/>
  <c r="I19" i="2"/>
  <c r="I38" i="2" s="1"/>
  <c r="I71" i="2"/>
  <c r="I40" i="2"/>
  <c r="J90" i="2"/>
  <c r="I62" i="2" l="1"/>
  <c r="I41" i="2"/>
  <c r="I32" i="2" s="1"/>
  <c r="I33" i="2" s="1"/>
  <c r="J59" i="2"/>
  <c r="J13" i="2"/>
  <c r="J15" i="2" s="1"/>
  <c r="J89" i="2"/>
  <c r="J60" i="2" l="1"/>
  <c r="J69" i="2" s="1"/>
  <c r="J88" i="2"/>
  <c r="J17" i="2"/>
  <c r="J57" i="2" s="1"/>
  <c r="J58" i="2" s="1"/>
  <c r="J61" i="2" s="1"/>
  <c r="J16" i="2"/>
  <c r="J19" i="2" l="1"/>
  <c r="J38" i="2" s="1"/>
  <c r="J67" i="2"/>
  <c r="J62" i="2"/>
  <c r="J40" i="2"/>
  <c r="K90" i="2"/>
  <c r="J71" i="2"/>
  <c r="J41" i="2" l="1"/>
  <c r="J32" i="2" s="1"/>
  <c r="J33" i="2" s="1"/>
  <c r="K59" i="2"/>
  <c r="K13" i="2"/>
  <c r="K15" i="2" s="1"/>
  <c r="K89" i="2"/>
  <c r="K17" i="2" l="1"/>
  <c r="K57" i="2" s="1"/>
  <c r="K58" i="2" s="1"/>
  <c r="K16" i="2"/>
  <c r="K60" i="2"/>
  <c r="K69" i="2" s="1"/>
  <c r="K88" i="2"/>
  <c r="K61" i="2" l="1"/>
  <c r="K19" i="2"/>
  <c r="K38" i="2" s="1"/>
  <c r="K40" i="2"/>
  <c r="K71" i="2"/>
  <c r="K67" i="2"/>
  <c r="K62" i="2"/>
  <c r="K41" i="2" l="1"/>
  <c r="K32" i="2" s="1"/>
  <c r="K33" i="2" s="1"/>
  <c r="C78" i="2"/>
  <c r="C80" i="2"/>
</calcChain>
</file>

<file path=xl/sharedStrings.xml><?xml version="1.0" encoding="utf-8"?>
<sst xmlns="http://schemas.openxmlformats.org/spreadsheetml/2006/main" count="84" uniqueCount="77">
  <si>
    <t>ALLEGATO VIII</t>
  </si>
  <si>
    <t>PROSPETTO DI PIANO ECONOMICO FINANZIARIO (PEF)</t>
  </si>
  <si>
    <t>CONTO ECONOMICO PREVISIONALE</t>
  </si>
  <si>
    <t>anni</t>
  </si>
  <si>
    <t>Ricavi di gestione</t>
  </si>
  <si>
    <t>Canone di locazione/concessione</t>
  </si>
  <si>
    <t>Costi operativi</t>
  </si>
  <si>
    <t>Capacità</t>
  </si>
  <si>
    <t>EBITDA</t>
  </si>
  <si>
    <t>% su ricavi</t>
  </si>
  <si>
    <t>Contributo pubblico in conto gestione</t>
  </si>
  <si>
    <t>Ammortamenti</t>
  </si>
  <si>
    <t>Oneri finanziari</t>
  </si>
  <si>
    <t>Risultato Ante Imposte</t>
  </si>
  <si>
    <t>Imposte - IRES</t>
  </si>
  <si>
    <t>Imposte - IRAP</t>
  </si>
  <si>
    <t>Risultato netto</t>
  </si>
  <si>
    <t>Flussi da IVA (recupero IVA investimento)</t>
  </si>
  <si>
    <t>Credito verso erario (IVA investimento)</t>
  </si>
  <si>
    <t>Debito verso Erario (IVA)</t>
  </si>
  <si>
    <t>Netto IVA a Credito</t>
  </si>
  <si>
    <t>STATO PATRIMONIALE PREVISIONALE</t>
  </si>
  <si>
    <t>attivo</t>
  </si>
  <si>
    <t xml:space="preserve">Immobilizzazioni </t>
  </si>
  <si>
    <t>Crediti (IVA)</t>
  </si>
  <si>
    <t>Attivo circolante netto (Variazione)</t>
  </si>
  <si>
    <t>TOTALE ATTIVO</t>
  </si>
  <si>
    <t>passivo</t>
  </si>
  <si>
    <t>Capitale sociale</t>
  </si>
  <si>
    <t>Contributo pubblico</t>
  </si>
  <si>
    <t>Riserve / utili</t>
  </si>
  <si>
    <t>Debiti breve termine</t>
  </si>
  <si>
    <t>Debiti medio/lungo termine</t>
  </si>
  <si>
    <t>TOTALE PASSIVO</t>
  </si>
  <si>
    <t>FLUSSO DI CASSA PREVISIONALE</t>
  </si>
  <si>
    <t>Flusso netto di circolante della gestione corrente (EBITDA)</t>
  </si>
  <si>
    <t>(-) Investimenti per il recupero dell’immobile</t>
  </si>
  <si>
    <t xml:space="preserve">(-) Investimenti per la manutenzione straordinaria programmata </t>
  </si>
  <si>
    <t>(-) Investimenti per arredi e attrezzature etc.</t>
  </si>
  <si>
    <t>(=) Investimenti complessivi</t>
  </si>
  <si>
    <t>(+) Contributo in conto gestione</t>
  </si>
  <si>
    <t>(+) Valore residuo finale (se previsto)</t>
  </si>
  <si>
    <t>(=) Flusso di cassa operativo</t>
  </si>
  <si>
    <t>(+) Capitale privato</t>
  </si>
  <si>
    <t xml:space="preserve">(+) Accensione finanziamenti </t>
  </si>
  <si>
    <t>(+) Contributo pubblico in conto capitale</t>
  </si>
  <si>
    <t xml:space="preserve"> (-) Imposte su reddito netto e IVA</t>
  </si>
  <si>
    <r>
      <t xml:space="preserve">(=) Flusso di cassa disponibile per il </t>
    </r>
    <r>
      <rPr>
        <b/>
        <i/>
        <sz val="16"/>
        <color rgb="FF000000"/>
        <rFont val="Calibri"/>
        <family val="2"/>
      </rPr>
      <t xml:space="preserve">debt service </t>
    </r>
  </si>
  <si>
    <t xml:space="preserve">(-) Pagamento interessi passivi </t>
  </si>
  <si>
    <t xml:space="preserve">(-) Rimborso quote capitale debito </t>
  </si>
  <si>
    <t xml:space="preserve">(=) Flusso di cassa disponibile per gli azionisti </t>
  </si>
  <si>
    <t>(=) Flusso di cassa netto progressivo</t>
  </si>
  <si>
    <t>Valutazione economica e finanziaria del progetto</t>
  </si>
  <si>
    <t>Flusso di cassa disponibile per gli azionisti al netto del capitale investito</t>
  </si>
  <si>
    <t>DSCR - Debt Service Cover Ratio</t>
  </si>
  <si>
    <t>LLCR - Loan Life Cover Cover Ratio</t>
  </si>
  <si>
    <t>TIR - Progetto</t>
  </si>
  <si>
    <t>VAN - Progetto</t>
  </si>
  <si>
    <t>tasso di sconto</t>
  </si>
  <si>
    <t>TIR - Azionista</t>
  </si>
  <si>
    <t>VAN - Azionista</t>
  </si>
  <si>
    <t>Finanziamento bancario</t>
  </si>
  <si>
    <t>Rata mutuo (% dell'investimento)</t>
  </si>
  <si>
    <t>Debito residuo</t>
  </si>
  <si>
    <t>Quota capitale (anni di rimborso)</t>
  </si>
  <si>
    <t>Tasso di interessi mutuo bancario previsto</t>
  </si>
  <si>
    <t xml:space="preserve">SOTTOSCRIZIONE </t>
  </si>
  <si>
    <t>Luogo e data</t>
  </si>
  <si>
    <t>______________, _______________</t>
  </si>
  <si>
    <t>Firma Concorrente /capogruppo</t>
  </si>
  <si>
    <t xml:space="preserve">                                                                                                __________________________ </t>
  </si>
  <si>
    <t>Firma mandante</t>
  </si>
  <si>
    <t xml:space="preserve">   ___________________________</t>
  </si>
  <si>
    <t xml:space="preserve">  __________________________</t>
  </si>
  <si>
    <t>In caso di RT/Consorzi ordinari tutti i documenti costituenti da inserire nella BUSTA ECONOMICA dovranno essere sottoscritti dal capogruppo in caso di RT/Consorzio costituito, ovvero da tutti i componenti in caso di RT/Consorzio costituendo.</t>
  </si>
  <si>
    <r>
      <t>In caso di Consorzio Stabile/Consorzio tra società cooperative tutti i documenti costituenti da inserire nella BUSTA ECONOMICA dovranno essere sottoscritti dal consorzio.</t>
    </r>
    <r>
      <rPr>
        <i/>
        <sz val="11"/>
        <color rgb="FF000000"/>
        <rFont val="Arial"/>
        <family val="2"/>
      </rPr>
      <t xml:space="preserve"> </t>
    </r>
  </si>
  <si>
    <r>
      <t xml:space="preserve">Il presente format di PEF (su modello di quelli previsti dall'Ageniza del Demanio) riporta le informazioni di tipo quantitativo per la rappresentazione economico-finanziaria della proposta progettuale presentata ed </t>
    </r>
    <r>
      <rPr>
        <u/>
        <sz val="12"/>
        <color rgb="FF000000"/>
        <rFont val="Arial"/>
        <family val="2"/>
      </rPr>
      <t>è fornito a titolo di esempio</t>
    </r>
    <r>
      <rPr>
        <sz val="12"/>
        <color rgb="FF000000"/>
        <rFont val="Arial"/>
        <family val="2"/>
      </rPr>
      <t xml:space="preserve">. E’ facoltà del singolo proponente compilare il modello di PEF proposto ovvero predisporre un proprio eventuale modello comunque pertinente con le finalità del progetto. Per maggiri dettagli si rinvia alla legenda esplicativa ALLEGATO 1A
Il PEF di cui al prospetto proposto, composto dal Conto economico previsionale, dallo Stato patrimoniale previsionale e dal Flusso di cassa previsionale, è già appositamente predisposto all’immissione dei dati di input, secondo un orizzonte temporale fino a 9 anni, durata massima di una concessione/locazione di valorizzazione. 
Fanno parte integrante del PEF gli schemi di calcolo degli indicatori di valutazione economico-finanziaria e di bancabilità del progetto, il prospetto di calcolo del finanziamento bancario.
</t>
    </r>
    <r>
      <rPr>
        <b/>
        <u/>
        <sz val="12"/>
        <color rgb="FF000000"/>
        <rFont val="Arial"/>
        <family val="2"/>
      </rPr>
      <t>La compilazione dei dati di input è richiesta per i soli campi evidenziati in giallo</t>
    </r>
    <r>
      <rPr>
        <sz val="12"/>
        <color rgb="FF000000"/>
        <rFont val="Arial"/>
        <family val="2"/>
      </rPr>
      <t xml:space="preserve">. Le altre celle contengono infatti già il calcolo necessario a restituire i differenti valori. Qualora il proponente abbia comunque dimestichezza con il foglio di calcolo proposto, lo stesso si può prestare anche ad una successiva modifica e personalizzazione, integrando altre voci del foglio elettronico rappresentativo del PEF ed eventualmente modificando le annualità di riferimento.
</t>
    </r>
    <r>
      <rPr>
        <b/>
        <sz val="12"/>
        <color rgb="FF000000"/>
        <rFont val="Arial"/>
        <family val="2"/>
      </rPr>
      <t>Il PEF dovrà essere debitamente sottoscritto.</t>
    </r>
    <r>
      <rPr>
        <b/>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</si>
</sst>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0&quot; &quot;;&quot;-&quot;#,##0&quot; &quot;;&quot; &quot;&quot;-&quot;#&quot; &quot;;&quot; &quot;@&quot; &quot;"/>
    <numFmt numFmtId="165" formatCode="0.0%"/>
    <numFmt numFmtId="166" formatCode="&quot; &quot;#,##0.00&quot; &quot;;&quot;-&quot;#,##0.00&quot; &quot;;&quot; &quot;&quot;-&quot;#&quot; &quot;;&quot; &quot;@&quot; &quot;"/>
    <numFmt numFmtId="167" formatCode="&quot; &quot;#,##0.00&quot;   &quot;;&quot;-&quot;#,##0.00&quot;   &quot;;&quot; &quot;&quot;-&quot;#&quot;   &quot;;&quot; &quot;@&quot; &quot;"/>
    <numFmt numFmtId="168" formatCode="&quot; &quot;[$€]&quot; &quot;#,##0.00&quot; &quot;;&quot;-&quot;[$€]&quot; &quot;#,##0.00&quot; &quot;;&quot; &quot;[$€]&quot; &quot;&quot;-&quot;#&quot; &quot;;&quot; &quot;@&quot; &quot;"/>
  </numFmts>
  <fonts count="25" x14ac:knownFonts="1">
    <font>
      <sz val="12"/>
      <color rgb="FF000000"/>
      <name val="Calibri"/>
      <family val="2"/>
    </font>
    <font>
      <sz val="12"/>
      <color rgb="FF000000"/>
      <name val="Calibri"/>
      <family val="2"/>
    </font>
    <font>
      <u/>
      <sz val="12"/>
      <color rgb="FF0000FF"/>
      <name val="Calibri"/>
      <family val="2"/>
    </font>
    <font>
      <u/>
      <sz val="12"/>
      <color rgb="FF800080"/>
      <name val="Calibri"/>
      <family val="2"/>
    </font>
    <font>
      <sz val="11"/>
      <color rgb="FF000000"/>
      <name val="Calibri"/>
      <family val="2"/>
    </font>
    <font>
      <sz val="10"/>
      <color rgb="FF000000"/>
      <name val="Arial"/>
      <family val="2"/>
    </font>
    <font>
      <b/>
      <sz val="12"/>
      <color rgb="FF000000"/>
      <name val="Arial"/>
      <family val="2"/>
    </font>
    <font>
      <sz val="12"/>
      <color rgb="FF000000"/>
      <name val="Arial"/>
      <family val="2"/>
    </font>
    <font>
      <u/>
      <sz val="12"/>
      <color rgb="FF000000"/>
      <name val="Arial"/>
      <family val="2"/>
    </font>
    <font>
      <b/>
      <u/>
      <sz val="12"/>
      <color rgb="FF000000"/>
      <name val="Arial"/>
      <family val="2"/>
    </font>
    <font>
      <b/>
      <sz val="12"/>
      <color rgb="FFFF0000"/>
      <name val="Arial"/>
      <family val="2"/>
    </font>
    <font>
      <b/>
      <sz val="20"/>
      <color rgb="FF000000"/>
      <name val="Calibri"/>
      <family val="2"/>
    </font>
    <font>
      <sz val="16"/>
      <color rgb="FF000000"/>
      <name val="Calibri"/>
      <family val="2"/>
    </font>
    <font>
      <b/>
      <sz val="16"/>
      <color rgb="FF000000"/>
      <name val="Calibri"/>
      <family val="2"/>
    </font>
    <font>
      <b/>
      <sz val="16"/>
      <color rgb="FFFFFFFF"/>
      <name val="Calibri"/>
      <family val="2"/>
    </font>
    <font>
      <sz val="20"/>
      <color rgb="FF000000"/>
      <name val="Calibri"/>
      <family val="2"/>
    </font>
    <font>
      <b/>
      <sz val="16"/>
      <color rgb="FFFF0000"/>
      <name val="Calibri"/>
      <family val="2"/>
    </font>
    <font>
      <i/>
      <sz val="16"/>
      <color rgb="FF000000"/>
      <name val="Calibri"/>
      <family val="2"/>
    </font>
    <font>
      <b/>
      <sz val="18"/>
      <color rgb="FF000000"/>
      <name val="Calibri"/>
      <family val="2"/>
    </font>
    <font>
      <b/>
      <i/>
      <sz val="16"/>
      <color rgb="FF000000"/>
      <name val="Calibri"/>
      <family val="2"/>
    </font>
    <font>
      <b/>
      <sz val="16"/>
      <color rgb="FF000000"/>
      <name val="Arial"/>
      <family val="2"/>
    </font>
    <font>
      <sz val="16"/>
      <color rgb="FF000000"/>
      <name val="Arial"/>
      <family val="2"/>
    </font>
    <font>
      <b/>
      <sz val="12"/>
      <color rgb="FF7F7F7F"/>
      <name val="Arial"/>
      <family val="2"/>
    </font>
    <font>
      <i/>
      <sz val="11"/>
      <color rgb="FF000000"/>
      <name val="Arial"/>
      <family val="2"/>
    </font>
    <font>
      <i/>
      <sz val="12"/>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FABF8F"/>
        <bgColor rgb="FFFABF8F"/>
      </patternFill>
    </fill>
    <fill>
      <patternFill patternType="solid">
        <fgColor rgb="FFFFFF00"/>
        <bgColor rgb="FFFFFF00"/>
      </patternFill>
    </fill>
    <fill>
      <patternFill patternType="solid">
        <fgColor rgb="FFD9D9D9"/>
        <bgColor rgb="FFD9D9D9"/>
      </patternFill>
    </fill>
  </fills>
  <borders count="9">
    <border>
      <left/>
      <right/>
      <top/>
      <bottom/>
      <diagonal/>
    </border>
    <border>
      <left/>
      <right/>
      <top/>
      <bottom style="medium">
        <color rgb="FF000000"/>
      </bottom>
      <diagonal/>
    </border>
    <border>
      <left/>
      <right/>
      <top/>
      <bottom style="thin">
        <color rgb="FF000000"/>
      </bottom>
      <diagonal/>
    </border>
    <border>
      <left/>
      <right/>
      <top style="thin">
        <color rgb="FF000000"/>
      </top>
      <bottom style="medium">
        <color rgb="FF000000"/>
      </bottom>
      <diagonal/>
    </border>
    <border>
      <left/>
      <right/>
      <top/>
      <bottom style="double">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22">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applyNumberFormat="0" applyBorder="0" applyProtection="0"/>
    <xf numFmtId="0" fontId="1" fillId="0" borderId="0" applyNumberFormat="0" applyFont="0" applyBorder="0" applyProtection="0"/>
    <xf numFmtId="0" fontId="5"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0" fillId="2" borderId="0" xfId="0" applyFill="1" applyAlignment="1">
      <alignment wrapText="1"/>
    </xf>
    <xf numFmtId="0" fontId="0" fillId="2" borderId="0" xfId="0" applyFill="1"/>
    <xf numFmtId="0" fontId="6" fillId="2" borderId="0" xfId="0"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vertical="center"/>
    </xf>
    <xf numFmtId="0" fontId="13" fillId="3" borderId="1" xfId="0" applyFont="1" applyFill="1" applyBorder="1" applyAlignment="1">
      <alignment horizontal="center" vertical="center"/>
    </xf>
    <xf numFmtId="0" fontId="13" fillId="2" borderId="0" xfId="0" applyFont="1" applyFill="1" applyAlignment="1">
      <alignment vertical="center"/>
    </xf>
    <xf numFmtId="164" fontId="13" fillId="2" borderId="0" xfId="1" applyNumberFormat="1" applyFont="1" applyFill="1" applyAlignment="1">
      <alignment vertical="center"/>
    </xf>
    <xf numFmtId="0" fontId="13" fillId="2" borderId="0" xfId="0" applyFont="1" applyFill="1" applyAlignment="1">
      <alignment horizontal="center" vertical="center"/>
    </xf>
    <xf numFmtId="164" fontId="12" fillId="2" borderId="0" xfId="1" applyNumberFormat="1" applyFont="1" applyFill="1" applyAlignment="1">
      <alignment horizontal="center" vertical="center"/>
    </xf>
    <xf numFmtId="0" fontId="13" fillId="2" borderId="1" xfId="0" applyFont="1" applyFill="1" applyBorder="1" applyAlignment="1">
      <alignment vertical="center"/>
    </xf>
    <xf numFmtId="164" fontId="13" fillId="0" borderId="1" xfId="1" applyNumberFormat="1" applyFont="1" applyFill="1" applyBorder="1" applyAlignment="1">
      <alignment vertical="center"/>
    </xf>
    <xf numFmtId="164" fontId="13" fillId="4" borderId="1" xfId="1" applyNumberFormat="1" applyFont="1" applyFill="1" applyBorder="1" applyAlignment="1">
      <alignment vertical="center"/>
    </xf>
    <xf numFmtId="164" fontId="13" fillId="0" borderId="0" xfId="1" applyNumberFormat="1" applyFont="1" applyFill="1" applyAlignment="1">
      <alignment vertical="center"/>
    </xf>
    <xf numFmtId="9" fontId="13" fillId="2" borderId="0" xfId="2" applyFont="1" applyFill="1" applyAlignment="1">
      <alignment vertical="center"/>
    </xf>
    <xf numFmtId="0" fontId="13" fillId="0" borderId="0" xfId="0" applyFont="1"/>
    <xf numFmtId="164" fontId="13" fillId="4" borderId="0" xfId="1" applyNumberFormat="1" applyFont="1" applyFill="1" applyAlignment="1">
      <alignment vertical="center"/>
    </xf>
    <xf numFmtId="9" fontId="14" fillId="2" borderId="1" xfId="2" applyFont="1" applyFill="1" applyBorder="1" applyAlignment="1">
      <alignment vertical="center"/>
    </xf>
    <xf numFmtId="0" fontId="12" fillId="5" borderId="0" xfId="0" applyFont="1" applyFill="1" applyAlignment="1">
      <alignment vertical="center"/>
    </xf>
    <xf numFmtId="164" fontId="13" fillId="2" borderId="1" xfId="1" applyNumberFormat="1" applyFont="1" applyFill="1" applyBorder="1" applyAlignment="1">
      <alignment vertical="center"/>
    </xf>
    <xf numFmtId="9" fontId="12" fillId="2" borderId="0" xfId="2" applyFont="1" applyFill="1" applyAlignment="1">
      <alignment vertical="center"/>
    </xf>
    <xf numFmtId="0" fontId="12" fillId="2" borderId="0" xfId="2" applyNumberFormat="1" applyFont="1" applyFill="1" applyAlignment="1">
      <alignment vertical="center"/>
    </xf>
    <xf numFmtId="0" fontId="12" fillId="2" borderId="2" xfId="0" applyFont="1" applyFill="1" applyBorder="1" applyAlignment="1">
      <alignment vertical="center"/>
    </xf>
    <xf numFmtId="164" fontId="13" fillId="2" borderId="2" xfId="1" applyNumberFormat="1" applyFont="1" applyFill="1" applyBorder="1" applyAlignment="1">
      <alignment vertical="center"/>
    </xf>
    <xf numFmtId="164" fontId="13" fillId="4" borderId="2" xfId="1" applyNumberFormat="1" applyFont="1" applyFill="1" applyBorder="1" applyAlignment="1">
      <alignment vertical="center"/>
    </xf>
    <xf numFmtId="0" fontId="13" fillId="2" borderId="2" xfId="0" applyFont="1" applyFill="1" applyBorder="1" applyAlignment="1">
      <alignment vertical="center"/>
    </xf>
    <xf numFmtId="0" fontId="12" fillId="0" borderId="2" xfId="0" applyFont="1" applyBorder="1" applyAlignment="1">
      <alignment vertical="center"/>
    </xf>
    <xf numFmtId="0" fontId="13" fillId="0" borderId="2" xfId="0" applyFont="1" applyBorder="1" applyAlignment="1">
      <alignment vertical="center"/>
    </xf>
    <xf numFmtId="164" fontId="13" fillId="0" borderId="2" xfId="1" applyNumberFormat="1" applyFont="1" applyFill="1" applyBorder="1" applyAlignment="1">
      <alignment vertical="center"/>
    </xf>
    <xf numFmtId="0" fontId="13" fillId="0" borderId="0" xfId="0" applyFont="1" applyAlignment="1">
      <alignment vertical="center"/>
    </xf>
    <xf numFmtId="165" fontId="12" fillId="0" borderId="2" xfId="2" applyNumberFormat="1" applyFont="1" applyFill="1" applyBorder="1" applyAlignment="1">
      <alignment vertical="center"/>
    </xf>
    <xf numFmtId="0" fontId="11" fillId="2" borderId="1" xfId="0" applyFont="1" applyFill="1" applyBorder="1" applyAlignment="1">
      <alignment vertical="center"/>
    </xf>
    <xf numFmtId="164" fontId="11" fillId="2" borderId="1" xfId="1" applyNumberFormat="1" applyFont="1" applyFill="1" applyBorder="1" applyAlignment="1">
      <alignment vertical="center"/>
    </xf>
    <xf numFmtId="0" fontId="15" fillId="2" borderId="0" xfId="0" applyFont="1" applyFill="1" applyAlignment="1">
      <alignment vertical="center"/>
    </xf>
    <xf numFmtId="164" fontId="16" fillId="2" borderId="0" xfId="1" applyNumberFormat="1" applyFont="1" applyFill="1" applyAlignment="1">
      <alignment vertical="center"/>
    </xf>
    <xf numFmtId="164" fontId="12" fillId="2" borderId="2" xfId="1" applyNumberFormat="1" applyFont="1" applyFill="1" applyBorder="1" applyAlignment="1">
      <alignment vertical="center"/>
    </xf>
    <xf numFmtId="165" fontId="12" fillId="2" borderId="0" xfId="2" applyNumberFormat="1" applyFont="1" applyFill="1" applyAlignment="1">
      <alignment vertical="center"/>
    </xf>
    <xf numFmtId="0" fontId="11" fillId="0" borderId="0" xfId="0" applyFont="1"/>
    <xf numFmtId="0" fontId="12" fillId="0" borderId="0" xfId="0" applyFont="1"/>
    <xf numFmtId="0" fontId="17" fillId="0" borderId="0" xfId="0" applyFont="1"/>
    <xf numFmtId="3" fontId="12" fillId="0" borderId="0" xfId="0" applyNumberFormat="1" applyFont="1"/>
    <xf numFmtId="3" fontId="17" fillId="0" borderId="0" xfId="0" applyNumberFormat="1" applyFont="1"/>
    <xf numFmtId="3" fontId="13" fillId="0" borderId="0" xfId="0" applyNumberFormat="1" applyFont="1"/>
    <xf numFmtId="0" fontId="12" fillId="2" borderId="0" xfId="0" applyFont="1" applyFill="1" applyAlignment="1">
      <alignment horizontal="center" vertical="center"/>
    </xf>
    <xf numFmtId="164" fontId="12" fillId="2" borderId="0" xfId="1" applyNumberFormat="1" applyFont="1" applyFill="1" applyAlignment="1">
      <alignment vertical="center"/>
    </xf>
    <xf numFmtId="0" fontId="11" fillId="2" borderId="3" xfId="0" applyFont="1" applyFill="1" applyBorder="1" applyAlignment="1">
      <alignment vertical="center"/>
    </xf>
    <xf numFmtId="0" fontId="12" fillId="2" borderId="3" xfId="0" applyFont="1" applyFill="1" applyBorder="1" applyAlignment="1">
      <alignment vertical="center"/>
    </xf>
    <xf numFmtId="0" fontId="13" fillId="3" borderId="3" xfId="0" applyFont="1" applyFill="1" applyBorder="1" applyAlignment="1">
      <alignment horizontal="center" vertical="center"/>
    </xf>
    <xf numFmtId="0" fontId="18" fillId="0" borderId="0" xfId="0" applyFont="1" applyAlignment="1">
      <alignment horizontal="justify"/>
    </xf>
    <xf numFmtId="0" fontId="12" fillId="0" borderId="0" xfId="0" applyFont="1" applyAlignment="1">
      <alignment horizontal="justify"/>
    </xf>
    <xf numFmtId="164" fontId="12" fillId="4" borderId="0" xfId="1" applyNumberFormat="1" applyFont="1" applyFill="1" applyAlignment="1">
      <alignment vertical="center"/>
    </xf>
    <xf numFmtId="164" fontId="12" fillId="0" borderId="0" xfId="1" applyNumberFormat="1" applyFont="1" applyFill="1" applyAlignment="1">
      <alignment vertical="center"/>
    </xf>
    <xf numFmtId="0" fontId="13" fillId="0" borderId="0" xfId="0" applyFont="1" applyAlignment="1">
      <alignment horizontal="justify"/>
    </xf>
    <xf numFmtId="164" fontId="12" fillId="2" borderId="0" xfId="0" applyNumberFormat="1" applyFont="1" applyFill="1" applyAlignment="1">
      <alignment vertical="center"/>
    </xf>
    <xf numFmtId="0" fontId="13" fillId="0" borderId="4" xfId="0" applyFont="1" applyBorder="1" applyAlignment="1">
      <alignment horizontal="justify"/>
    </xf>
    <xf numFmtId="0" fontId="13" fillId="2" borderId="4" xfId="0" applyFont="1" applyFill="1" applyBorder="1" applyAlignment="1">
      <alignment vertical="center"/>
    </xf>
    <xf numFmtId="164" fontId="13" fillId="2" borderId="4" xfId="1" applyNumberFormat="1" applyFont="1" applyFill="1" applyBorder="1" applyAlignment="1">
      <alignment vertical="center"/>
    </xf>
    <xf numFmtId="0" fontId="12" fillId="0" borderId="0" xfId="0" applyFont="1" applyAlignment="1">
      <alignment vertical="center"/>
    </xf>
    <xf numFmtId="166" fontId="13" fillId="2" borderId="1" xfId="1" applyFont="1" applyFill="1" applyBorder="1" applyAlignment="1">
      <alignment vertical="center"/>
    </xf>
    <xf numFmtId="166" fontId="13" fillId="0" borderId="1" xfId="1" applyFont="1" applyFill="1" applyBorder="1" applyAlignment="1">
      <alignment vertical="center"/>
    </xf>
    <xf numFmtId="165" fontId="13" fillId="2" borderId="1" xfId="2" applyNumberFormat="1" applyFont="1" applyFill="1" applyBorder="1" applyAlignment="1">
      <alignment vertical="center"/>
    </xf>
    <xf numFmtId="0" fontId="13" fillId="2" borderId="1" xfId="0" applyFont="1" applyFill="1" applyBorder="1" applyAlignment="1">
      <alignment horizontal="center" vertical="center"/>
    </xf>
    <xf numFmtId="0" fontId="12" fillId="2" borderId="0" xfId="0" applyFont="1" applyFill="1" applyAlignment="1">
      <alignment horizontal="right" vertical="center"/>
    </xf>
    <xf numFmtId="165" fontId="13" fillId="4" borderId="0" xfId="2" applyNumberFormat="1" applyFont="1" applyFill="1" applyAlignment="1">
      <alignment vertical="center"/>
    </xf>
    <xf numFmtId="165" fontId="13" fillId="2" borderId="0" xfId="2" applyNumberFormat="1" applyFont="1" applyFill="1" applyAlignment="1">
      <alignment vertical="center"/>
    </xf>
    <xf numFmtId="0" fontId="20" fillId="0" borderId="5" xfId="0" applyFont="1" applyBorder="1"/>
    <xf numFmtId="164" fontId="20" fillId="0" borderId="5" xfId="2" applyNumberFormat="1" applyFont="1" applyFill="1" applyBorder="1" applyAlignment="1">
      <alignment horizontal="center"/>
    </xf>
    <xf numFmtId="3" fontId="12" fillId="0" borderId="6" xfId="0" applyNumberFormat="1" applyFont="1" applyBorder="1" applyAlignment="1">
      <alignment horizontal="center"/>
    </xf>
    <xf numFmtId="3" fontId="12" fillId="0" borderId="5" xfId="0" applyNumberFormat="1" applyFont="1" applyBorder="1" applyAlignment="1">
      <alignment horizontal="center"/>
    </xf>
    <xf numFmtId="3" fontId="20" fillId="0" borderId="5" xfId="0" applyNumberFormat="1" applyFont="1" applyBorder="1" applyAlignment="1">
      <alignment horizontal="right"/>
    </xf>
    <xf numFmtId="0" fontId="12" fillId="0" borderId="6" xfId="0" applyFont="1" applyBorder="1"/>
    <xf numFmtId="3" fontId="20" fillId="0" borderId="6" xfId="0" applyNumberFormat="1" applyFont="1" applyBorder="1" applyAlignment="1">
      <alignment horizontal="center"/>
    </xf>
    <xf numFmtId="3" fontId="12" fillId="0" borderId="6" xfId="0" applyNumberFormat="1" applyFont="1" applyBorder="1" applyAlignment="1">
      <alignment horizontal="right"/>
    </xf>
    <xf numFmtId="0" fontId="21" fillId="0" borderId="6" xfId="0" applyFont="1" applyBorder="1"/>
    <xf numFmtId="0" fontId="20" fillId="4" borderId="6" xfId="0" applyFont="1" applyFill="1" applyBorder="1" applyAlignment="1">
      <alignment horizontal="center"/>
    </xf>
    <xf numFmtId="10" fontId="20" fillId="4" borderId="6" xfId="0" applyNumberFormat="1" applyFont="1" applyFill="1" applyBorder="1" applyAlignment="1">
      <alignment horizontal="center"/>
    </xf>
    <xf numFmtId="0" fontId="6" fillId="0" borderId="0" xfId="0" applyFont="1" applyAlignment="1">
      <alignment vertical="center"/>
    </xf>
    <xf numFmtId="0" fontId="22" fillId="0" borderId="7" xfId="0" applyFont="1" applyBorder="1" applyAlignment="1">
      <alignment horizontal="justify" vertical="center" wrapText="1"/>
    </xf>
    <xf numFmtId="0" fontId="22" fillId="0" borderId="8" xfId="0" applyFont="1" applyBorder="1" applyAlignment="1">
      <alignment horizontal="justify" vertical="center" wrapText="1"/>
    </xf>
    <xf numFmtId="0" fontId="7" fillId="0" borderId="0" xfId="0" applyFont="1" applyAlignment="1">
      <alignment horizontal="justify" vertical="center"/>
    </xf>
    <xf numFmtId="0" fontId="24" fillId="0" borderId="0" xfId="0" applyFont="1" applyAlignment="1">
      <alignment vertical="center"/>
    </xf>
    <xf numFmtId="0" fontId="7" fillId="0" borderId="0" xfId="0" applyFont="1" applyAlignment="1">
      <alignment vertical="center"/>
    </xf>
    <xf numFmtId="0" fontId="24" fillId="0" borderId="0" xfId="0" applyFont="1" applyAlignment="1">
      <alignment horizontal="right" vertical="center"/>
    </xf>
    <xf numFmtId="0" fontId="7" fillId="0" borderId="0" xfId="0" applyFont="1" applyAlignment="1">
      <alignment horizontal="left" vertical="center" indent="15"/>
    </xf>
    <xf numFmtId="0" fontId="24" fillId="0" borderId="0" xfId="0" applyFont="1" applyAlignment="1">
      <alignment horizontal="center" vertical="center"/>
    </xf>
    <xf numFmtId="0" fontId="7" fillId="0" borderId="0" xfId="0" applyFont="1" applyAlignment="1">
      <alignment horizontal="right" vertical="center"/>
    </xf>
    <xf numFmtId="0" fontId="4" fillId="0" borderId="0" xfId="0" applyFont="1" applyAlignment="1">
      <alignment vertical="center"/>
    </xf>
    <xf numFmtId="0" fontId="6" fillId="2" borderId="0" xfId="0" applyFont="1" applyFill="1" applyAlignment="1">
      <alignment horizontal="left"/>
    </xf>
    <xf numFmtId="0" fontId="7" fillId="2" borderId="0" xfId="0" applyFont="1" applyFill="1" applyAlignment="1">
      <alignment horizontal="left" vertical="top" wrapText="1"/>
    </xf>
    <xf numFmtId="0" fontId="0" fillId="0" borderId="0" xfId="0" applyAlignment="1">
      <alignment horizontal="left" wrapText="1"/>
    </xf>
    <xf numFmtId="0" fontId="0" fillId="0" borderId="0" xfId="0" applyAlignment="1">
      <alignment horizontal="left"/>
    </xf>
  </cellXfs>
  <cellStyles count="22">
    <cellStyle name="Collegamento ipertestuale" xfId="3" xr:uid="{00000000-0005-0000-0000-000000000000}"/>
    <cellStyle name="Collegamento ipertestuale visitato" xfId="4" xr:uid="{00000000-0005-0000-0000-000001000000}"/>
    <cellStyle name="Comma 2" xfId="5" xr:uid="{00000000-0005-0000-0000-000002000000}"/>
    <cellStyle name="Comma 3" xfId="6" xr:uid="{00000000-0005-0000-0000-000003000000}"/>
    <cellStyle name="Currency 2" xfId="7" xr:uid="{00000000-0005-0000-0000-000004000000}"/>
    <cellStyle name="Migliaia" xfId="1" builtinId="3" customBuiltin="1"/>
    <cellStyle name="Migliaia 3" xfId="8" xr:uid="{00000000-0005-0000-0000-000006000000}"/>
    <cellStyle name="Migliaia 7" xfId="9" xr:uid="{00000000-0005-0000-0000-000007000000}"/>
    <cellStyle name="Millares 2" xfId="10" xr:uid="{00000000-0005-0000-0000-000008000000}"/>
    <cellStyle name="Millares 3" xfId="11" xr:uid="{00000000-0005-0000-0000-000009000000}"/>
    <cellStyle name="Normal 2" xfId="12" xr:uid="{00000000-0005-0000-0000-00000A000000}"/>
    <cellStyle name="Normal 3" xfId="13" xr:uid="{00000000-0005-0000-0000-00000B000000}"/>
    <cellStyle name="Normal 4" xfId="14" xr:uid="{00000000-0005-0000-0000-00000C000000}"/>
    <cellStyle name="Normal 5" xfId="15" xr:uid="{00000000-0005-0000-0000-00000D000000}"/>
    <cellStyle name="Normal 5 2" xfId="16" xr:uid="{00000000-0005-0000-0000-00000E000000}"/>
    <cellStyle name="Normal 6" xfId="17" xr:uid="{00000000-0005-0000-0000-00000F000000}"/>
    <cellStyle name="Normale" xfId="0" builtinId="0" customBuiltin="1"/>
    <cellStyle name="Percent 2" xfId="18" xr:uid="{00000000-0005-0000-0000-000011000000}"/>
    <cellStyle name="Percent 3" xfId="19" xr:uid="{00000000-0005-0000-0000-000012000000}"/>
    <cellStyle name="Percentuale" xfId="2" builtinId="5" customBuiltin="1"/>
    <cellStyle name="Porcentual 2" xfId="20" xr:uid="{00000000-0005-0000-0000-000014000000}"/>
    <cellStyle name="Porcentual 3" xfId="21"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opLeftCell="A22" workbookViewId="0">
      <selection activeCell="A31" sqref="A31:M39"/>
    </sheetView>
  </sheetViews>
  <sheetFormatPr defaultRowHeight="15.75" x14ac:dyDescent="0.25"/>
  <cols>
    <col min="1" max="1" width="9" customWidth="1"/>
    <col min="13" max="13" width="55.75" customWidth="1"/>
  </cols>
  <sheetData>
    <row r="1" spans="1:13" x14ac:dyDescent="0.25">
      <c r="A1" s="1"/>
      <c r="B1" s="1"/>
      <c r="C1" s="1"/>
      <c r="D1" s="1"/>
      <c r="E1" s="1"/>
      <c r="F1" s="1"/>
      <c r="G1" s="1"/>
      <c r="H1" s="1"/>
      <c r="I1" s="1"/>
      <c r="J1" s="1"/>
      <c r="K1" s="1"/>
      <c r="L1" s="1"/>
      <c r="M1" s="2"/>
    </row>
    <row r="2" spans="1:13" x14ac:dyDescent="0.25">
      <c r="A2" s="1"/>
      <c r="B2" s="1"/>
      <c r="C2" s="1"/>
      <c r="D2" s="1"/>
      <c r="E2" s="1"/>
      <c r="F2" s="1"/>
      <c r="G2" s="1"/>
      <c r="H2" s="1"/>
      <c r="I2" s="1"/>
      <c r="J2" s="1"/>
      <c r="K2" s="1"/>
      <c r="L2" s="1"/>
      <c r="M2" s="2"/>
    </row>
    <row r="3" spans="1:13" x14ac:dyDescent="0.25">
      <c r="A3" s="1"/>
      <c r="B3" s="1"/>
      <c r="C3" s="1"/>
      <c r="D3" s="1"/>
      <c r="E3" s="1"/>
      <c r="F3" s="1"/>
      <c r="G3" s="1"/>
      <c r="H3" s="1"/>
      <c r="I3" s="1"/>
      <c r="J3" s="1"/>
      <c r="K3" s="1"/>
      <c r="L3" s="1"/>
      <c r="M3" s="2"/>
    </row>
    <row r="4" spans="1:13" x14ac:dyDescent="0.25">
      <c r="A4" s="1"/>
      <c r="B4" s="1"/>
      <c r="C4" s="1"/>
      <c r="D4" s="1"/>
      <c r="E4" s="1"/>
      <c r="F4" s="1"/>
      <c r="G4" s="1"/>
      <c r="H4" s="1"/>
      <c r="I4" s="1"/>
      <c r="J4" s="1"/>
      <c r="K4" s="1"/>
      <c r="L4" s="1"/>
      <c r="M4" s="2"/>
    </row>
    <row r="5" spans="1:13" x14ac:dyDescent="0.25">
      <c r="A5" s="2"/>
      <c r="B5" s="2"/>
      <c r="C5" s="2"/>
      <c r="D5" s="2"/>
      <c r="E5" s="2"/>
      <c r="F5" s="2"/>
      <c r="G5" s="2"/>
      <c r="H5" s="2"/>
      <c r="I5" s="2"/>
      <c r="J5" s="2"/>
      <c r="K5" s="2"/>
      <c r="L5" s="2"/>
      <c r="M5" s="2"/>
    </row>
    <row r="6" spans="1:13" x14ac:dyDescent="0.25">
      <c r="A6" s="2"/>
      <c r="B6" s="2"/>
      <c r="C6" s="2"/>
      <c r="D6" s="2"/>
      <c r="E6" s="2"/>
      <c r="F6" s="2"/>
      <c r="G6" s="2"/>
      <c r="H6" s="2"/>
      <c r="I6" s="2"/>
      <c r="J6" s="2"/>
      <c r="K6" s="2"/>
      <c r="L6" s="2"/>
      <c r="M6" s="2"/>
    </row>
    <row r="7" spans="1:13" x14ac:dyDescent="0.25">
      <c r="A7" s="2"/>
      <c r="B7" s="2"/>
      <c r="C7" s="2"/>
      <c r="D7" s="2"/>
      <c r="E7" s="2"/>
      <c r="F7" s="2"/>
      <c r="G7" s="2"/>
      <c r="H7" s="2"/>
      <c r="I7" s="2"/>
      <c r="J7" s="2"/>
      <c r="K7" s="2"/>
      <c r="L7" s="2"/>
      <c r="M7" s="2"/>
    </row>
    <row r="8" spans="1:13" x14ac:dyDescent="0.25">
      <c r="A8" s="2"/>
      <c r="B8" s="2"/>
      <c r="C8" s="2"/>
      <c r="D8" s="2"/>
      <c r="E8" s="2"/>
      <c r="F8" s="2"/>
      <c r="G8" s="3" t="s">
        <v>0</v>
      </c>
      <c r="H8" s="88">
        <v>1</v>
      </c>
      <c r="I8" s="2"/>
      <c r="J8" s="2"/>
      <c r="K8" s="2"/>
      <c r="L8" s="2"/>
      <c r="M8" s="2"/>
    </row>
    <row r="9" spans="1:13" x14ac:dyDescent="0.25">
      <c r="A9" s="2"/>
      <c r="B9" s="2"/>
      <c r="C9" s="2"/>
      <c r="D9" s="2"/>
      <c r="E9" s="2"/>
      <c r="F9" s="2"/>
      <c r="G9" s="3" t="s">
        <v>1</v>
      </c>
      <c r="H9" s="2"/>
      <c r="I9" s="2"/>
      <c r="J9" s="2"/>
      <c r="K9" s="2"/>
      <c r="L9" s="2"/>
      <c r="M9" s="2"/>
    </row>
    <row r="10" spans="1:13" x14ac:dyDescent="0.25">
      <c r="A10" s="2"/>
      <c r="B10" s="2"/>
      <c r="C10" s="2"/>
      <c r="D10" s="2"/>
      <c r="E10" s="2"/>
      <c r="F10" s="2"/>
      <c r="G10" s="2"/>
      <c r="H10" s="2"/>
      <c r="I10" s="2"/>
      <c r="J10" s="2"/>
      <c r="K10" s="2"/>
      <c r="L10" s="2"/>
      <c r="M10" s="2"/>
    </row>
    <row r="11" spans="1:13" ht="15.75" customHeight="1" x14ac:dyDescent="0.25">
      <c r="A11" s="89" t="s">
        <v>76</v>
      </c>
      <c r="B11" s="89"/>
      <c r="C11" s="89"/>
      <c r="D11" s="89"/>
      <c r="E11" s="89"/>
      <c r="F11" s="89"/>
      <c r="G11" s="89"/>
      <c r="H11" s="89"/>
      <c r="I11" s="89"/>
      <c r="J11" s="89"/>
      <c r="K11" s="89"/>
      <c r="L11" s="89"/>
      <c r="M11" s="89"/>
    </row>
    <row r="12" spans="1:13" x14ac:dyDescent="0.25">
      <c r="A12" s="89"/>
      <c r="B12" s="89"/>
      <c r="C12" s="89"/>
      <c r="D12" s="89"/>
      <c r="E12" s="89"/>
      <c r="F12" s="89"/>
      <c r="G12" s="89"/>
      <c r="H12" s="89"/>
      <c r="I12" s="89"/>
      <c r="J12" s="89"/>
      <c r="K12" s="89"/>
      <c r="L12" s="89"/>
      <c r="M12" s="89"/>
    </row>
    <row r="13" spans="1:13" x14ac:dyDescent="0.25">
      <c r="A13" s="89"/>
      <c r="B13" s="89"/>
      <c r="C13" s="89"/>
      <c r="D13" s="89"/>
      <c r="E13" s="89"/>
      <c r="F13" s="89"/>
      <c r="G13" s="89"/>
      <c r="H13" s="89"/>
      <c r="I13" s="89"/>
      <c r="J13" s="89"/>
      <c r="K13" s="89"/>
      <c r="L13" s="89"/>
      <c r="M13" s="89"/>
    </row>
    <row r="14" spans="1:13" x14ac:dyDescent="0.25">
      <c r="A14" s="89"/>
      <c r="B14" s="89"/>
      <c r="C14" s="89"/>
      <c r="D14" s="89"/>
      <c r="E14" s="89"/>
      <c r="F14" s="89"/>
      <c r="G14" s="89"/>
      <c r="H14" s="89"/>
      <c r="I14" s="89"/>
      <c r="J14" s="89"/>
      <c r="K14" s="89"/>
      <c r="L14" s="89"/>
      <c r="M14" s="89"/>
    </row>
    <row r="15" spans="1:13" x14ac:dyDescent="0.25">
      <c r="A15" s="89"/>
      <c r="B15" s="89"/>
      <c r="C15" s="89"/>
      <c r="D15" s="89"/>
      <c r="E15" s="89"/>
      <c r="F15" s="89"/>
      <c r="G15" s="89"/>
      <c r="H15" s="89"/>
      <c r="I15" s="89"/>
      <c r="J15" s="89"/>
      <c r="K15" s="89"/>
      <c r="L15" s="89"/>
      <c r="M15" s="89"/>
    </row>
    <row r="16" spans="1:13" x14ac:dyDescent="0.25">
      <c r="A16" s="89"/>
      <c r="B16" s="89"/>
      <c r="C16" s="89"/>
      <c r="D16" s="89"/>
      <c r="E16" s="89"/>
      <c r="F16" s="89"/>
      <c r="G16" s="89"/>
      <c r="H16" s="89"/>
      <c r="I16" s="89"/>
      <c r="J16" s="89"/>
      <c r="K16" s="89"/>
      <c r="L16" s="89"/>
      <c r="M16" s="89"/>
    </row>
    <row r="17" spans="1:13" x14ac:dyDescent="0.25">
      <c r="A17" s="89"/>
      <c r="B17" s="89"/>
      <c r="C17" s="89"/>
      <c r="D17" s="89"/>
      <c r="E17" s="89"/>
      <c r="F17" s="89"/>
      <c r="G17" s="89"/>
      <c r="H17" s="89"/>
      <c r="I17" s="89"/>
      <c r="J17" s="89"/>
      <c r="K17" s="89"/>
      <c r="L17" s="89"/>
      <c r="M17" s="89"/>
    </row>
    <row r="18" spans="1:13" x14ac:dyDescent="0.25">
      <c r="A18" s="89"/>
      <c r="B18" s="89"/>
      <c r="C18" s="89"/>
      <c r="D18" s="89"/>
      <c r="E18" s="89"/>
      <c r="F18" s="89"/>
      <c r="G18" s="89"/>
      <c r="H18" s="89"/>
      <c r="I18" s="89"/>
      <c r="J18" s="89"/>
      <c r="K18" s="89"/>
      <c r="L18" s="89"/>
      <c r="M18" s="89"/>
    </row>
    <row r="19" spans="1:13" x14ac:dyDescent="0.25">
      <c r="A19" s="89"/>
      <c r="B19" s="89"/>
      <c r="C19" s="89"/>
      <c r="D19" s="89"/>
      <c r="E19" s="89"/>
      <c r="F19" s="89"/>
      <c r="G19" s="89"/>
      <c r="H19" s="89"/>
      <c r="I19" s="89"/>
      <c r="J19" s="89"/>
      <c r="K19" s="89"/>
      <c r="L19" s="89"/>
      <c r="M19" s="89"/>
    </row>
    <row r="20" spans="1:13" x14ac:dyDescent="0.25">
      <c r="A20" s="89"/>
      <c r="B20" s="89"/>
      <c r="C20" s="89"/>
      <c r="D20" s="89"/>
      <c r="E20" s="89"/>
      <c r="F20" s="89"/>
      <c r="G20" s="89"/>
      <c r="H20" s="89"/>
      <c r="I20" s="89"/>
      <c r="J20" s="89"/>
      <c r="K20" s="89"/>
      <c r="L20" s="89"/>
      <c r="M20" s="89"/>
    </row>
    <row r="21" spans="1:13" x14ac:dyDescent="0.25">
      <c r="A21" s="89"/>
      <c r="B21" s="89"/>
      <c r="C21" s="89"/>
      <c r="D21" s="89"/>
      <c r="E21" s="89"/>
      <c r="F21" s="89"/>
      <c r="G21" s="89"/>
      <c r="H21" s="89"/>
      <c r="I21" s="89"/>
      <c r="J21" s="89"/>
      <c r="K21" s="89"/>
      <c r="L21" s="89"/>
      <c r="M21" s="89"/>
    </row>
    <row r="22" spans="1:13" x14ac:dyDescent="0.25">
      <c r="A22" s="89"/>
      <c r="B22" s="89"/>
      <c r="C22" s="89"/>
      <c r="D22" s="89"/>
      <c r="E22" s="89"/>
      <c r="F22" s="89"/>
      <c r="G22" s="89"/>
      <c r="H22" s="89"/>
      <c r="I22" s="89"/>
      <c r="J22" s="89"/>
      <c r="K22" s="89"/>
      <c r="L22" s="89"/>
      <c r="M22" s="89"/>
    </row>
    <row r="23" spans="1:13" x14ac:dyDescent="0.25">
      <c r="A23" s="89"/>
      <c r="B23" s="89"/>
      <c r="C23" s="89"/>
      <c r="D23" s="89"/>
      <c r="E23" s="89"/>
      <c r="F23" s="89"/>
      <c r="G23" s="89"/>
      <c r="H23" s="89"/>
      <c r="I23" s="89"/>
      <c r="J23" s="89"/>
      <c r="K23" s="89"/>
      <c r="L23" s="89"/>
      <c r="M23" s="89"/>
    </row>
    <row r="24" spans="1:13" ht="4.5" customHeight="1" x14ac:dyDescent="0.25">
      <c r="A24" s="89"/>
      <c r="B24" s="89"/>
      <c r="C24" s="89"/>
      <c r="D24" s="89"/>
      <c r="E24" s="89"/>
      <c r="F24" s="89"/>
      <c r="G24" s="89"/>
      <c r="H24" s="89"/>
      <c r="I24" s="89"/>
      <c r="J24" s="89"/>
      <c r="K24" s="89"/>
      <c r="L24" s="89"/>
      <c r="M24" s="89"/>
    </row>
    <row r="25" spans="1:13" hidden="1" x14ac:dyDescent="0.25">
      <c r="A25" s="89"/>
      <c r="B25" s="89"/>
      <c r="C25" s="89"/>
      <c r="D25" s="89"/>
      <c r="E25" s="89"/>
      <c r="F25" s="89"/>
      <c r="G25" s="89"/>
      <c r="H25" s="89"/>
      <c r="I25" s="89"/>
      <c r="J25" s="89"/>
      <c r="K25" s="89"/>
      <c r="L25" s="89"/>
      <c r="M25" s="89"/>
    </row>
    <row r="26" spans="1:13" hidden="1" x14ac:dyDescent="0.25">
      <c r="A26" s="89"/>
      <c r="B26" s="89"/>
      <c r="C26" s="89"/>
      <c r="D26" s="89"/>
      <c r="E26" s="89"/>
      <c r="F26" s="89"/>
      <c r="G26" s="89"/>
      <c r="H26" s="89"/>
      <c r="I26" s="89"/>
      <c r="J26" s="89"/>
      <c r="K26" s="89"/>
      <c r="L26" s="89"/>
      <c r="M26" s="89"/>
    </row>
    <row r="27" spans="1:13" hidden="1" x14ac:dyDescent="0.25">
      <c r="A27" s="89"/>
      <c r="B27" s="89"/>
      <c r="C27" s="89"/>
      <c r="D27" s="89"/>
      <c r="E27" s="89"/>
      <c r="F27" s="89"/>
      <c r="G27" s="89"/>
      <c r="H27" s="89"/>
      <c r="I27" s="89"/>
      <c r="J27" s="89"/>
      <c r="K27" s="89"/>
      <c r="L27" s="89"/>
      <c r="M27" s="89"/>
    </row>
    <row r="28" spans="1:13" ht="7.5" hidden="1" customHeight="1" x14ac:dyDescent="0.25">
      <c r="A28" s="89"/>
      <c r="B28" s="89"/>
      <c r="C28" s="89"/>
      <c r="D28" s="89"/>
      <c r="E28" s="89"/>
      <c r="F28" s="89"/>
      <c r="G28" s="89"/>
      <c r="H28" s="89"/>
      <c r="I28" s="89"/>
      <c r="J28" s="89"/>
      <c r="K28" s="89"/>
      <c r="L28" s="89"/>
      <c r="M28" s="89"/>
    </row>
    <row r="29" spans="1:13" hidden="1" x14ac:dyDescent="0.25">
      <c r="A29" s="89"/>
      <c r="B29" s="89"/>
      <c r="C29" s="89"/>
      <c r="D29" s="89"/>
      <c r="E29" s="89"/>
      <c r="F29" s="89"/>
      <c r="G29" s="89"/>
      <c r="H29" s="89"/>
      <c r="I29" s="89"/>
      <c r="J29" s="89"/>
      <c r="K29" s="89"/>
      <c r="L29" s="89"/>
      <c r="M29" s="89"/>
    </row>
    <row r="30" spans="1:13" hidden="1" x14ac:dyDescent="0.25">
      <c r="A30" s="89"/>
      <c r="B30" s="89"/>
      <c r="C30" s="89"/>
      <c r="D30" s="89"/>
      <c r="E30" s="89"/>
      <c r="F30" s="89"/>
      <c r="G30" s="89"/>
      <c r="H30" s="89"/>
      <c r="I30" s="89"/>
      <c r="J30" s="89"/>
      <c r="K30" s="89"/>
      <c r="L30" s="89"/>
      <c r="M30" s="89"/>
    </row>
    <row r="31" spans="1:13" x14ac:dyDescent="0.25">
      <c r="A31" s="90"/>
      <c r="B31" s="91"/>
      <c r="C31" s="91"/>
      <c r="D31" s="91"/>
      <c r="E31" s="91"/>
      <c r="F31" s="91"/>
      <c r="G31" s="91"/>
      <c r="H31" s="91"/>
      <c r="I31" s="91"/>
      <c r="J31" s="91"/>
      <c r="K31" s="91"/>
      <c r="L31" s="91"/>
      <c r="M31" s="91"/>
    </row>
    <row r="32" spans="1:13" ht="2.25" customHeight="1" x14ac:dyDescent="0.25">
      <c r="A32" s="91"/>
      <c r="B32" s="91"/>
      <c r="C32" s="91"/>
      <c r="D32" s="91"/>
      <c r="E32" s="91"/>
      <c r="F32" s="91"/>
      <c r="G32" s="91"/>
      <c r="H32" s="91"/>
      <c r="I32" s="91"/>
      <c r="J32" s="91"/>
      <c r="K32" s="91"/>
      <c r="L32" s="91"/>
      <c r="M32" s="91"/>
    </row>
    <row r="33" spans="1:13" hidden="1" x14ac:dyDescent="0.25">
      <c r="A33" s="91"/>
      <c r="B33" s="91"/>
      <c r="C33" s="91"/>
      <c r="D33" s="91"/>
      <c r="E33" s="91"/>
      <c r="F33" s="91"/>
      <c r="G33" s="91"/>
      <c r="H33" s="91"/>
      <c r="I33" s="91"/>
      <c r="J33" s="91"/>
      <c r="K33" s="91"/>
      <c r="L33" s="91"/>
      <c r="M33" s="91"/>
    </row>
    <row r="34" spans="1:13" hidden="1" x14ac:dyDescent="0.25">
      <c r="A34" s="91"/>
      <c r="B34" s="91"/>
      <c r="C34" s="91"/>
      <c r="D34" s="91"/>
      <c r="E34" s="91"/>
      <c r="F34" s="91"/>
      <c r="G34" s="91"/>
      <c r="H34" s="91"/>
      <c r="I34" s="91"/>
      <c r="J34" s="91"/>
      <c r="K34" s="91"/>
      <c r="L34" s="91"/>
      <c r="M34" s="91"/>
    </row>
    <row r="35" spans="1:13" x14ac:dyDescent="0.25">
      <c r="A35" s="91"/>
      <c r="B35" s="91"/>
      <c r="C35" s="91"/>
      <c r="D35" s="91"/>
      <c r="E35" s="91"/>
      <c r="F35" s="91"/>
      <c r="G35" s="91"/>
      <c r="H35" s="91"/>
      <c r="I35" s="91"/>
      <c r="J35" s="91"/>
      <c r="K35" s="91"/>
      <c r="L35" s="91"/>
      <c r="M35" s="91"/>
    </row>
    <row r="36" spans="1:13" x14ac:dyDescent="0.25">
      <c r="A36" s="91"/>
      <c r="B36" s="91"/>
      <c r="C36" s="91"/>
      <c r="D36" s="91"/>
      <c r="E36" s="91"/>
      <c r="F36" s="91"/>
      <c r="G36" s="91"/>
      <c r="H36" s="91"/>
      <c r="I36" s="91"/>
      <c r="J36" s="91"/>
      <c r="K36" s="91"/>
      <c r="L36" s="91"/>
      <c r="M36" s="91"/>
    </row>
    <row r="37" spans="1:13" x14ac:dyDescent="0.25">
      <c r="A37" s="91"/>
      <c r="B37" s="91"/>
      <c r="C37" s="91"/>
      <c r="D37" s="91"/>
      <c r="E37" s="91"/>
      <c r="F37" s="91"/>
      <c r="G37" s="91"/>
      <c r="H37" s="91"/>
      <c r="I37" s="91"/>
      <c r="J37" s="91"/>
      <c r="K37" s="91"/>
      <c r="L37" s="91"/>
      <c r="M37" s="91"/>
    </row>
    <row r="38" spans="1:13" x14ac:dyDescent="0.25">
      <c r="A38" s="91"/>
      <c r="B38" s="91"/>
      <c r="C38" s="91"/>
      <c r="D38" s="91"/>
      <c r="E38" s="91"/>
      <c r="F38" s="91"/>
      <c r="G38" s="91"/>
      <c r="H38" s="91"/>
      <c r="I38" s="91"/>
      <c r="J38" s="91"/>
      <c r="K38" s="91"/>
      <c r="L38" s="91"/>
      <c r="M38" s="91"/>
    </row>
    <row r="39" spans="1:13" ht="186" customHeight="1" x14ac:dyDescent="0.25">
      <c r="A39" s="91"/>
      <c r="B39" s="91"/>
      <c r="C39" s="91"/>
      <c r="D39" s="91"/>
      <c r="E39" s="91"/>
      <c r="F39" s="91"/>
      <c r="G39" s="91"/>
      <c r="H39" s="91"/>
      <c r="I39" s="91"/>
      <c r="J39" s="91"/>
      <c r="K39" s="91"/>
      <c r="L39" s="91"/>
      <c r="M39" s="91"/>
    </row>
  </sheetData>
  <mergeCells count="2">
    <mergeCell ref="A11:M30"/>
    <mergeCell ref="A31:M39"/>
  </mergeCells>
  <pageMargins left="0.70866141732283516" right="0.70866141732283516" top="0.74803149606299213" bottom="0.74803149606299213" header="0.31496062992126012" footer="0.31496062992126012"/>
  <pageSetup paperSize="8" fitToWidth="0" fitToHeight="0" orientation="landscape" r:id="rId1"/>
  <headerFooter>
    <oddFooter>&amp;L&amp;1#&amp;"Arial,Regular"&amp;10Uso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9"/>
  <sheetViews>
    <sheetView tabSelected="1" zoomScale="50" zoomScaleNormal="50" workbookViewId="0">
      <selection activeCell="Q91" sqref="Q91"/>
    </sheetView>
  </sheetViews>
  <sheetFormatPr defaultRowHeight="18" customHeight="1" outlineLevelCol="1" x14ac:dyDescent="0.25"/>
  <cols>
    <col min="1" max="1" width="93.875" style="5" customWidth="1"/>
    <col min="2" max="2" width="21" style="5" customWidth="1"/>
    <col min="3" max="4" width="19.875" style="45" customWidth="1"/>
    <col min="5" max="5" width="16.625" style="45" customWidth="1"/>
    <col min="6" max="6" width="16.5" style="5" customWidth="1" outlineLevel="1"/>
    <col min="7" max="7" width="19.875" style="44" customWidth="1" outlineLevel="1"/>
    <col min="8" max="9" width="18.375" style="5" customWidth="1" outlineLevel="1"/>
    <col min="10" max="10" width="16.125" style="5" customWidth="1"/>
    <col min="11" max="17" width="17.125" style="45" customWidth="1"/>
    <col min="18" max="16384" width="9" style="5"/>
  </cols>
  <sheetData>
    <row r="1" spans="1:17" ht="31.5" customHeight="1" thickBot="1" x14ac:dyDescent="0.3">
      <c r="A1" s="4" t="s">
        <v>2</v>
      </c>
      <c r="B1" s="5" t="s">
        <v>3</v>
      </c>
      <c r="C1" s="6">
        <v>1</v>
      </c>
      <c r="D1" s="6">
        <v>2</v>
      </c>
      <c r="E1" s="6">
        <v>3</v>
      </c>
      <c r="F1" s="6">
        <v>4</v>
      </c>
      <c r="G1" s="6">
        <v>5</v>
      </c>
      <c r="H1" s="6">
        <v>6</v>
      </c>
      <c r="I1" s="6">
        <v>7</v>
      </c>
      <c r="J1" s="6">
        <v>8</v>
      </c>
      <c r="K1" s="6">
        <v>9</v>
      </c>
      <c r="L1" s="6">
        <v>10</v>
      </c>
      <c r="M1" s="6">
        <v>11</v>
      </c>
      <c r="N1" s="6">
        <v>12</v>
      </c>
      <c r="O1" s="6">
        <v>13</v>
      </c>
      <c r="P1" s="6">
        <v>14</v>
      </c>
      <c r="Q1" s="6">
        <v>15</v>
      </c>
    </row>
    <row r="2" spans="1:17" s="7" customFormat="1" ht="4.5" customHeight="1" x14ac:dyDescent="0.25">
      <c r="C2" s="8"/>
      <c r="D2" s="8"/>
      <c r="E2" s="8"/>
      <c r="G2" s="9"/>
      <c r="K2" s="10"/>
      <c r="L2" s="10"/>
      <c r="M2" s="10"/>
      <c r="N2" s="10"/>
      <c r="O2" s="10"/>
      <c r="P2" s="10"/>
      <c r="Q2" s="10"/>
    </row>
    <row r="3" spans="1:17" s="7" customFormat="1" ht="21" customHeight="1" thickBot="1" x14ac:dyDescent="0.3">
      <c r="A3" s="11" t="s">
        <v>4</v>
      </c>
      <c r="B3" s="11"/>
      <c r="C3" s="12"/>
      <c r="D3" s="13"/>
      <c r="E3" s="13"/>
      <c r="F3" s="13"/>
      <c r="G3" s="13"/>
      <c r="H3" s="13"/>
      <c r="I3" s="13"/>
      <c r="J3" s="13"/>
      <c r="K3" s="13"/>
      <c r="L3" s="13"/>
      <c r="M3" s="13"/>
      <c r="N3" s="13"/>
      <c r="O3" s="13"/>
      <c r="P3" s="13"/>
      <c r="Q3" s="13"/>
    </row>
    <row r="4" spans="1:17" s="7" customFormat="1" ht="21" x14ac:dyDescent="0.25">
      <c r="A4" s="5"/>
      <c r="C4" s="14"/>
      <c r="D4" s="14"/>
      <c r="E4" s="15"/>
      <c r="F4" s="15"/>
      <c r="G4" s="15"/>
      <c r="H4" s="15"/>
      <c r="I4" s="15"/>
      <c r="J4" s="15"/>
      <c r="K4" s="15"/>
      <c r="L4" s="15"/>
      <c r="M4" s="15"/>
      <c r="N4" s="15"/>
      <c r="O4" s="15"/>
      <c r="P4" s="15"/>
      <c r="Q4" s="15"/>
    </row>
    <row r="5" spans="1:17" s="7" customFormat="1" ht="21" x14ac:dyDescent="0.35">
      <c r="A5" s="16" t="s">
        <v>5</v>
      </c>
      <c r="C5" s="17"/>
      <c r="D5" s="17"/>
      <c r="E5" s="17"/>
      <c r="F5" s="17"/>
      <c r="G5" s="17"/>
      <c r="H5" s="17"/>
      <c r="I5" s="17"/>
      <c r="J5" s="17"/>
      <c r="K5" s="17"/>
      <c r="L5" s="17"/>
      <c r="M5" s="17"/>
      <c r="N5" s="17"/>
      <c r="O5" s="17"/>
      <c r="P5" s="17"/>
      <c r="Q5" s="17"/>
    </row>
    <row r="6" spans="1:17" s="7" customFormat="1" ht="21.75" thickBot="1" x14ac:dyDescent="0.3">
      <c r="A6" s="11" t="s">
        <v>6</v>
      </c>
      <c r="B6" s="18">
        <v>1.4999999999999999E-2</v>
      </c>
      <c r="C6" s="12"/>
      <c r="D6" s="13"/>
      <c r="E6" s="13"/>
      <c r="F6" s="13"/>
      <c r="G6" s="13"/>
      <c r="H6" s="13"/>
      <c r="I6" s="13"/>
      <c r="J6" s="13"/>
      <c r="K6" s="13"/>
      <c r="L6" s="13"/>
      <c r="M6" s="13"/>
      <c r="N6" s="13"/>
      <c r="O6" s="13"/>
      <c r="P6" s="13"/>
      <c r="Q6" s="13"/>
    </row>
    <row r="7" spans="1:17" s="7" customFormat="1" ht="21" hidden="1" x14ac:dyDescent="0.25">
      <c r="A7" s="5" t="s">
        <v>7</v>
      </c>
      <c r="B7" s="19">
        <v>5000</v>
      </c>
      <c r="C7" s="8"/>
      <c r="D7" s="8"/>
      <c r="E7" s="8"/>
      <c r="F7" s="8"/>
      <c r="G7" s="8"/>
      <c r="H7" s="8"/>
      <c r="I7" s="8"/>
      <c r="J7" s="8"/>
      <c r="K7" s="8"/>
      <c r="L7" s="8"/>
      <c r="M7" s="8"/>
      <c r="N7" s="8"/>
      <c r="O7" s="8"/>
      <c r="P7" s="8"/>
      <c r="Q7" s="8"/>
    </row>
    <row r="8" spans="1:17" s="7" customFormat="1" ht="4.5" customHeight="1" x14ac:dyDescent="0.25">
      <c r="A8" s="5"/>
      <c r="C8" s="8"/>
      <c r="D8" s="8"/>
      <c r="E8" s="8"/>
      <c r="F8" s="8"/>
      <c r="G8" s="8"/>
      <c r="H8" s="8"/>
      <c r="I8" s="8"/>
      <c r="J8" s="8"/>
      <c r="K8" s="8"/>
      <c r="L8" s="8"/>
      <c r="M8" s="8"/>
      <c r="N8" s="8"/>
      <c r="O8" s="8"/>
      <c r="P8" s="8"/>
      <c r="Q8" s="8"/>
    </row>
    <row r="9" spans="1:17" s="7" customFormat="1" ht="18" customHeight="1" thickBot="1" x14ac:dyDescent="0.3">
      <c r="A9" s="11" t="s">
        <v>8</v>
      </c>
      <c r="B9" s="11"/>
      <c r="C9" s="20">
        <f t="shared" ref="C9:K9" si="0">C3-C6-C5</f>
        <v>0</v>
      </c>
      <c r="D9" s="20">
        <f t="shared" si="0"/>
        <v>0</v>
      </c>
      <c r="E9" s="20">
        <f t="shared" si="0"/>
        <v>0</v>
      </c>
      <c r="F9" s="20">
        <f t="shared" si="0"/>
        <v>0</v>
      </c>
      <c r="G9" s="20">
        <f t="shared" si="0"/>
        <v>0</v>
      </c>
      <c r="H9" s="20">
        <f t="shared" si="0"/>
        <v>0</v>
      </c>
      <c r="I9" s="20">
        <f t="shared" si="0"/>
        <v>0</v>
      </c>
      <c r="J9" s="20">
        <f t="shared" si="0"/>
        <v>0</v>
      </c>
      <c r="K9" s="20">
        <f t="shared" si="0"/>
        <v>0</v>
      </c>
      <c r="L9" s="20">
        <f t="shared" ref="L9:M9" si="1">L3-L6-L5</f>
        <v>0</v>
      </c>
      <c r="M9" s="20">
        <f t="shared" si="1"/>
        <v>0</v>
      </c>
      <c r="N9" s="20">
        <f t="shared" ref="N9:O9" si="2">N3-N6-N5</f>
        <v>0</v>
      </c>
      <c r="O9" s="20">
        <f t="shared" si="2"/>
        <v>0</v>
      </c>
      <c r="P9" s="20">
        <f t="shared" ref="P9:Q9" si="3">P3-P6-P5</f>
        <v>0</v>
      </c>
      <c r="Q9" s="20">
        <f t="shared" si="3"/>
        <v>0</v>
      </c>
    </row>
    <row r="10" spans="1:17" s="7" customFormat="1" ht="26.25" customHeight="1" x14ac:dyDescent="0.25">
      <c r="A10" s="5" t="s">
        <v>9</v>
      </c>
      <c r="C10" s="21"/>
      <c r="D10" s="22" t="e">
        <f t="shared" ref="D10:K10" si="4">+D9/D3</f>
        <v>#DIV/0!</v>
      </c>
      <c r="E10" s="22" t="e">
        <f t="shared" si="4"/>
        <v>#DIV/0!</v>
      </c>
      <c r="F10" s="21" t="e">
        <f t="shared" si="4"/>
        <v>#DIV/0!</v>
      </c>
      <c r="G10" s="21" t="e">
        <f t="shared" si="4"/>
        <v>#DIV/0!</v>
      </c>
      <c r="H10" s="21" t="e">
        <f t="shared" si="4"/>
        <v>#DIV/0!</v>
      </c>
      <c r="I10" s="21" t="e">
        <f t="shared" si="4"/>
        <v>#DIV/0!</v>
      </c>
      <c r="J10" s="21" t="e">
        <f t="shared" si="4"/>
        <v>#DIV/0!</v>
      </c>
      <c r="K10" s="21" t="e">
        <f t="shared" si="4"/>
        <v>#DIV/0!</v>
      </c>
      <c r="L10" s="21" t="e">
        <f t="shared" ref="L10:M10" si="5">+L9/L3</f>
        <v>#DIV/0!</v>
      </c>
      <c r="M10" s="21" t="e">
        <f t="shared" si="5"/>
        <v>#DIV/0!</v>
      </c>
      <c r="N10" s="21" t="e">
        <f t="shared" ref="N10:O10" si="6">+N9/N3</f>
        <v>#DIV/0!</v>
      </c>
      <c r="O10" s="21" t="e">
        <f t="shared" si="6"/>
        <v>#DIV/0!</v>
      </c>
      <c r="P10" s="21" t="e">
        <f t="shared" ref="P10:Q10" si="7">+P9/P3</f>
        <v>#DIV/0!</v>
      </c>
      <c r="Q10" s="21" t="e">
        <f t="shared" si="7"/>
        <v>#DIV/0!</v>
      </c>
    </row>
    <row r="11" spans="1:17" s="7" customFormat="1" ht="26.25" customHeight="1" x14ac:dyDescent="0.25">
      <c r="A11" s="23" t="s">
        <v>10</v>
      </c>
      <c r="B11" s="24"/>
      <c r="C11" s="24"/>
      <c r="D11" s="25"/>
      <c r="E11" s="25"/>
      <c r="F11" s="25"/>
      <c r="G11" s="25"/>
      <c r="H11" s="25"/>
      <c r="I11" s="25"/>
      <c r="J11" s="25"/>
      <c r="K11" s="25"/>
      <c r="L11" s="25"/>
      <c r="M11" s="25"/>
      <c r="N11" s="25"/>
      <c r="O11" s="25"/>
      <c r="P11" s="25"/>
      <c r="Q11" s="25"/>
    </row>
    <row r="12" spans="1:17" s="7" customFormat="1" ht="26.25" customHeight="1" x14ac:dyDescent="0.25">
      <c r="A12" s="23" t="s">
        <v>11</v>
      </c>
      <c r="B12" s="26"/>
      <c r="C12" s="24"/>
      <c r="D12" s="25"/>
      <c r="E12" s="25"/>
      <c r="F12" s="25"/>
      <c r="G12" s="25"/>
      <c r="H12" s="25"/>
      <c r="I12" s="25"/>
      <c r="J12" s="25"/>
      <c r="K12" s="25"/>
      <c r="L12" s="25"/>
      <c r="M12" s="25"/>
      <c r="N12" s="25"/>
      <c r="O12" s="25"/>
      <c r="P12" s="25"/>
      <c r="Q12" s="25"/>
    </row>
    <row r="13" spans="1:17" s="30" customFormat="1" ht="26.25" customHeight="1" x14ac:dyDescent="0.25">
      <c r="A13" s="27" t="s">
        <v>12</v>
      </c>
      <c r="B13" s="28"/>
      <c r="C13" s="29">
        <f t="shared" ref="C13:K13" si="8">C90</f>
        <v>0</v>
      </c>
      <c r="D13" s="29">
        <f t="shared" si="8"/>
        <v>0</v>
      </c>
      <c r="E13" s="29">
        <f t="shared" si="8"/>
        <v>0</v>
      </c>
      <c r="F13" s="29">
        <f t="shared" si="8"/>
        <v>0</v>
      </c>
      <c r="G13" s="29">
        <f t="shared" si="8"/>
        <v>0</v>
      </c>
      <c r="H13" s="29">
        <f t="shared" si="8"/>
        <v>0</v>
      </c>
      <c r="I13" s="29">
        <f t="shared" si="8"/>
        <v>0</v>
      </c>
      <c r="J13" s="29">
        <f t="shared" si="8"/>
        <v>0</v>
      </c>
      <c r="K13" s="29">
        <f t="shared" si="8"/>
        <v>0</v>
      </c>
      <c r="L13" s="29">
        <f t="shared" ref="L13:M13" si="9">L90</f>
        <v>0</v>
      </c>
      <c r="M13" s="29">
        <f t="shared" si="9"/>
        <v>0</v>
      </c>
      <c r="N13" s="29">
        <f t="shared" ref="N13:O13" si="10">N90</f>
        <v>0</v>
      </c>
      <c r="O13" s="29">
        <f t="shared" si="10"/>
        <v>0</v>
      </c>
      <c r="P13" s="29">
        <f t="shared" ref="P13:Q13" si="11">P90</f>
        <v>0</v>
      </c>
      <c r="Q13" s="29">
        <f t="shared" si="11"/>
        <v>0</v>
      </c>
    </row>
    <row r="14" spans="1:17" s="7" customFormat="1" ht="26.25" customHeight="1" x14ac:dyDescent="0.25">
      <c r="A14" s="5"/>
      <c r="C14" s="8"/>
      <c r="D14" s="8"/>
      <c r="E14" s="8"/>
      <c r="F14" s="8"/>
      <c r="G14" s="8"/>
      <c r="H14" s="8"/>
      <c r="I14" s="8"/>
      <c r="J14" s="8"/>
      <c r="K14" s="8"/>
      <c r="L14" s="8"/>
      <c r="M14" s="8"/>
      <c r="N14" s="8"/>
      <c r="O14" s="8"/>
      <c r="P14" s="8"/>
      <c r="Q14" s="8"/>
    </row>
    <row r="15" spans="1:17" s="7" customFormat="1" ht="26.25" customHeight="1" thickBot="1" x14ac:dyDescent="0.3">
      <c r="A15" s="11" t="s">
        <v>13</v>
      </c>
      <c r="B15" s="11"/>
      <c r="C15" s="20">
        <f t="shared" ref="C15:K15" si="12">+C9-C12-C13+C11</f>
        <v>0</v>
      </c>
      <c r="D15" s="20">
        <f t="shared" si="12"/>
        <v>0</v>
      </c>
      <c r="E15" s="20">
        <f t="shared" si="12"/>
        <v>0</v>
      </c>
      <c r="F15" s="20">
        <f t="shared" si="12"/>
        <v>0</v>
      </c>
      <c r="G15" s="20">
        <f t="shared" si="12"/>
        <v>0</v>
      </c>
      <c r="H15" s="20">
        <f t="shared" si="12"/>
        <v>0</v>
      </c>
      <c r="I15" s="20">
        <f t="shared" si="12"/>
        <v>0</v>
      </c>
      <c r="J15" s="20">
        <f t="shared" si="12"/>
        <v>0</v>
      </c>
      <c r="K15" s="20">
        <f t="shared" si="12"/>
        <v>0</v>
      </c>
      <c r="L15" s="20">
        <f t="shared" ref="L15:M15" si="13">+L9-L12-L13+L11</f>
        <v>0</v>
      </c>
      <c r="M15" s="20">
        <f t="shared" si="13"/>
        <v>0</v>
      </c>
      <c r="N15" s="20">
        <f t="shared" ref="N15:O15" si="14">+N9-N12-N13+N11</f>
        <v>0</v>
      </c>
      <c r="O15" s="20">
        <f t="shared" si="14"/>
        <v>0</v>
      </c>
      <c r="P15" s="20">
        <f t="shared" ref="P15:Q15" si="15">+P9-P12-P13+P11</f>
        <v>0</v>
      </c>
      <c r="Q15" s="20">
        <f t="shared" si="15"/>
        <v>0</v>
      </c>
    </row>
    <row r="16" spans="1:17" ht="18" customHeight="1" x14ac:dyDescent="0.25">
      <c r="A16" s="5" t="s">
        <v>9</v>
      </c>
      <c r="B16" s="7"/>
      <c r="C16" s="8"/>
      <c r="D16" s="22" t="e">
        <f t="shared" ref="D16:K16" si="16">+D15/D3</f>
        <v>#DIV/0!</v>
      </c>
      <c r="E16" s="21" t="e">
        <f t="shared" si="16"/>
        <v>#DIV/0!</v>
      </c>
      <c r="F16" s="21" t="e">
        <f t="shared" si="16"/>
        <v>#DIV/0!</v>
      </c>
      <c r="G16" s="21" t="e">
        <f t="shared" si="16"/>
        <v>#DIV/0!</v>
      </c>
      <c r="H16" s="21" t="e">
        <f t="shared" si="16"/>
        <v>#DIV/0!</v>
      </c>
      <c r="I16" s="21" t="e">
        <f t="shared" si="16"/>
        <v>#DIV/0!</v>
      </c>
      <c r="J16" s="21" t="e">
        <f t="shared" si="16"/>
        <v>#DIV/0!</v>
      </c>
      <c r="K16" s="21" t="e">
        <f t="shared" si="16"/>
        <v>#DIV/0!</v>
      </c>
      <c r="L16" s="21" t="e">
        <f t="shared" ref="L16:M16" si="17">+L15/L3</f>
        <v>#DIV/0!</v>
      </c>
      <c r="M16" s="21" t="e">
        <f t="shared" si="17"/>
        <v>#DIV/0!</v>
      </c>
      <c r="N16" s="21" t="e">
        <f t="shared" ref="N16:O16" si="18">+N15/N3</f>
        <v>#DIV/0!</v>
      </c>
      <c r="O16" s="21" t="e">
        <f t="shared" si="18"/>
        <v>#DIV/0!</v>
      </c>
      <c r="P16" s="21" t="e">
        <f t="shared" ref="P16:Q16" si="19">+P15/P3</f>
        <v>#DIV/0!</v>
      </c>
      <c r="Q16" s="21" t="e">
        <f t="shared" si="19"/>
        <v>#DIV/0!</v>
      </c>
    </row>
    <row r="17" spans="1:17" ht="18" customHeight="1" x14ac:dyDescent="0.25">
      <c r="A17" s="23" t="s">
        <v>14</v>
      </c>
      <c r="B17" s="31">
        <v>0.24</v>
      </c>
      <c r="C17" s="24">
        <f t="shared" ref="C17:K17" si="20">+IF(C15&lt;0,0,C15*$B$17)</f>
        <v>0</v>
      </c>
      <c r="D17" s="24">
        <f t="shared" si="20"/>
        <v>0</v>
      </c>
      <c r="E17" s="24">
        <f t="shared" si="20"/>
        <v>0</v>
      </c>
      <c r="F17" s="24">
        <f t="shared" si="20"/>
        <v>0</v>
      </c>
      <c r="G17" s="24">
        <f t="shared" si="20"/>
        <v>0</v>
      </c>
      <c r="H17" s="24">
        <f t="shared" si="20"/>
        <v>0</v>
      </c>
      <c r="I17" s="24">
        <f t="shared" si="20"/>
        <v>0</v>
      </c>
      <c r="J17" s="24">
        <f t="shared" si="20"/>
        <v>0</v>
      </c>
      <c r="K17" s="24">
        <f t="shared" si="20"/>
        <v>0</v>
      </c>
      <c r="L17" s="24">
        <f t="shared" ref="L17:M17" si="21">+IF(L15&lt;0,0,L15*$B$17)</f>
        <v>0</v>
      </c>
      <c r="M17" s="24">
        <f t="shared" si="21"/>
        <v>0</v>
      </c>
      <c r="N17" s="24">
        <f t="shared" ref="N17:O17" si="22">+IF(N15&lt;0,0,N15*$B$17)</f>
        <v>0</v>
      </c>
      <c r="O17" s="24">
        <f t="shared" si="22"/>
        <v>0</v>
      </c>
      <c r="P17" s="24">
        <f t="shared" ref="P17:Q17" si="23">+IF(P15&lt;0,0,P15*$B$17)</f>
        <v>0</v>
      </c>
      <c r="Q17" s="24">
        <f t="shared" si="23"/>
        <v>0</v>
      </c>
    </row>
    <row r="18" spans="1:17" ht="18" customHeight="1" x14ac:dyDescent="0.25">
      <c r="A18" s="23" t="s">
        <v>15</v>
      </c>
      <c r="B18" s="31">
        <v>3.9E-2</v>
      </c>
      <c r="C18" s="24">
        <f t="shared" ref="C18:K18" si="24">+IF((C3-C11-C12)&lt;0,0,(C3-C11-C12)*$B$18)</f>
        <v>0</v>
      </c>
      <c r="D18" s="24">
        <f t="shared" si="24"/>
        <v>0</v>
      </c>
      <c r="E18" s="24">
        <f t="shared" si="24"/>
        <v>0</v>
      </c>
      <c r="F18" s="24">
        <f t="shared" si="24"/>
        <v>0</v>
      </c>
      <c r="G18" s="24">
        <f t="shared" si="24"/>
        <v>0</v>
      </c>
      <c r="H18" s="24">
        <f t="shared" si="24"/>
        <v>0</v>
      </c>
      <c r="I18" s="24">
        <f t="shared" si="24"/>
        <v>0</v>
      </c>
      <c r="J18" s="24">
        <f t="shared" si="24"/>
        <v>0</v>
      </c>
      <c r="K18" s="24">
        <f t="shared" si="24"/>
        <v>0</v>
      </c>
      <c r="L18" s="24">
        <f t="shared" ref="L18:M18" si="25">+IF((L3-L11-L12)&lt;0,0,(L3-L11-L12)*$B$18)</f>
        <v>0</v>
      </c>
      <c r="M18" s="24">
        <f t="shared" si="25"/>
        <v>0</v>
      </c>
      <c r="N18" s="24">
        <f t="shared" ref="N18:O18" si="26">+IF((N3-N11-N12)&lt;0,0,(N3-N11-N12)*$B$18)</f>
        <v>0</v>
      </c>
      <c r="O18" s="24">
        <f t="shared" si="26"/>
        <v>0</v>
      </c>
      <c r="P18" s="24">
        <f t="shared" ref="P18:Q18" si="27">+IF((P3-P11-P12)&lt;0,0,(P3-P11-P12)*$B$18)</f>
        <v>0</v>
      </c>
      <c r="Q18" s="24">
        <f t="shared" si="27"/>
        <v>0</v>
      </c>
    </row>
    <row r="19" spans="1:17" s="34" customFormat="1" ht="29.25" customHeight="1" thickBot="1" x14ac:dyDescent="0.3">
      <c r="A19" s="32" t="s">
        <v>16</v>
      </c>
      <c r="B19" s="32"/>
      <c r="C19" s="33">
        <f t="shared" ref="C19:K19" si="28">+C15-C17-C18</f>
        <v>0</v>
      </c>
      <c r="D19" s="33">
        <f t="shared" si="28"/>
        <v>0</v>
      </c>
      <c r="E19" s="33">
        <f t="shared" si="28"/>
        <v>0</v>
      </c>
      <c r="F19" s="33">
        <f t="shared" si="28"/>
        <v>0</v>
      </c>
      <c r="G19" s="33">
        <f t="shared" si="28"/>
        <v>0</v>
      </c>
      <c r="H19" s="33">
        <f t="shared" si="28"/>
        <v>0</v>
      </c>
      <c r="I19" s="33">
        <f t="shared" si="28"/>
        <v>0</v>
      </c>
      <c r="J19" s="33">
        <f t="shared" si="28"/>
        <v>0</v>
      </c>
      <c r="K19" s="33">
        <f t="shared" si="28"/>
        <v>0</v>
      </c>
      <c r="L19" s="33">
        <f t="shared" ref="L19:M19" si="29">+L15-L17-L18</f>
        <v>0</v>
      </c>
      <c r="M19" s="33">
        <f t="shared" si="29"/>
        <v>0</v>
      </c>
      <c r="N19" s="33">
        <f t="shared" ref="N19:O19" si="30">+N15-N17-N18</f>
        <v>0</v>
      </c>
      <c r="O19" s="33">
        <f t="shared" si="30"/>
        <v>0</v>
      </c>
      <c r="P19" s="33">
        <f t="shared" ref="P19:Q19" si="31">+P15-P17-P18</f>
        <v>0</v>
      </c>
      <c r="Q19" s="33">
        <f t="shared" si="31"/>
        <v>0</v>
      </c>
    </row>
    <row r="20" spans="1:17" ht="18" customHeight="1" x14ac:dyDescent="0.25">
      <c r="A20" s="7"/>
      <c r="B20" s="7"/>
      <c r="C20" s="35"/>
      <c r="D20" s="35"/>
      <c r="E20" s="35"/>
      <c r="F20" s="35"/>
      <c r="G20" s="8"/>
      <c r="H20" s="8"/>
      <c r="I20" s="8"/>
      <c r="J20" s="8"/>
      <c r="K20" s="8"/>
      <c r="L20" s="8"/>
      <c r="M20" s="8"/>
      <c r="N20" s="8"/>
      <c r="O20" s="8"/>
      <c r="P20" s="8"/>
      <c r="Q20" s="8"/>
    </row>
    <row r="21" spans="1:17" ht="18" customHeight="1" x14ac:dyDescent="0.25">
      <c r="A21" s="7" t="s">
        <v>17</v>
      </c>
      <c r="B21" s="7"/>
      <c r="C21" s="8">
        <f>+C22-C23</f>
        <v>0</v>
      </c>
      <c r="D21" s="8">
        <f>+D22-D23</f>
        <v>0</v>
      </c>
      <c r="E21" s="8">
        <f>+E22-E23</f>
        <v>0</v>
      </c>
      <c r="F21" s="8">
        <f>+F22-F23</f>
        <v>0</v>
      </c>
      <c r="G21" s="8">
        <f>+G22-G23</f>
        <v>0</v>
      </c>
      <c r="H21" s="8"/>
      <c r="I21" s="8"/>
      <c r="J21" s="8"/>
      <c r="K21" s="8"/>
      <c r="L21" s="8"/>
      <c r="M21" s="8"/>
      <c r="N21" s="8"/>
      <c r="O21" s="8"/>
      <c r="P21" s="8"/>
      <c r="Q21" s="8"/>
    </row>
    <row r="22" spans="1:17" ht="18" customHeight="1" x14ac:dyDescent="0.25">
      <c r="A22" s="5" t="s">
        <v>18</v>
      </c>
      <c r="B22" s="31">
        <v>0.22</v>
      </c>
      <c r="C22" s="36">
        <f>-C50*$B$22</f>
        <v>0</v>
      </c>
      <c r="D22" s="36">
        <f>-D50*$B$22+C22</f>
        <v>0</v>
      </c>
      <c r="E22" s="36">
        <f>E50*$B$22</f>
        <v>0</v>
      </c>
      <c r="F22" s="36">
        <f>F50*$B$22</f>
        <v>0</v>
      </c>
      <c r="G22" s="36">
        <f>G50*$B$22</f>
        <v>0</v>
      </c>
      <c r="H22" s="36"/>
      <c r="I22" s="36"/>
      <c r="J22" s="36"/>
      <c r="K22" s="36"/>
      <c r="L22" s="36"/>
      <c r="M22" s="36"/>
      <c r="N22" s="36"/>
      <c r="O22" s="36"/>
      <c r="P22" s="36"/>
      <c r="Q22" s="36"/>
    </row>
    <row r="23" spans="1:17" ht="18" customHeight="1" x14ac:dyDescent="0.25">
      <c r="A23" s="5" t="s">
        <v>19</v>
      </c>
      <c r="B23" s="31">
        <v>0.22</v>
      </c>
      <c r="C23" s="36">
        <f>+(C3-C6)*$B$23</f>
        <v>0</v>
      </c>
      <c r="D23" s="36">
        <f>+(D3-D6)*$B$23</f>
        <v>0</v>
      </c>
      <c r="E23" s="36">
        <f>$D$22/3</f>
        <v>0</v>
      </c>
      <c r="F23" s="36">
        <f>$D$22/3</f>
        <v>0</v>
      </c>
      <c r="G23" s="36">
        <f>$D$22/3</f>
        <v>0</v>
      </c>
      <c r="H23" s="36"/>
      <c r="I23" s="36"/>
      <c r="J23" s="36"/>
      <c r="K23" s="36"/>
      <c r="L23" s="36"/>
      <c r="M23" s="36"/>
      <c r="N23" s="36"/>
      <c r="O23" s="36"/>
      <c r="P23" s="36"/>
      <c r="Q23" s="36"/>
    </row>
    <row r="24" spans="1:17" ht="18" customHeight="1" x14ac:dyDescent="0.25">
      <c r="A24" s="5" t="s">
        <v>20</v>
      </c>
      <c r="B24" s="37"/>
      <c r="C24" s="36">
        <f>+C22-C23</f>
        <v>0</v>
      </c>
      <c r="D24" s="36">
        <f>+D22-D23</f>
        <v>0</v>
      </c>
      <c r="E24" s="36">
        <f>+D24-E23</f>
        <v>0</v>
      </c>
      <c r="F24" s="36">
        <f>+E24-F23</f>
        <v>0</v>
      </c>
      <c r="G24" s="36">
        <f>+F24-G23</f>
        <v>0</v>
      </c>
      <c r="H24" s="36"/>
      <c r="I24" s="36"/>
      <c r="J24" s="36"/>
      <c r="K24" s="36"/>
      <c r="L24" s="36"/>
      <c r="M24" s="36"/>
      <c r="N24" s="36"/>
      <c r="O24" s="36"/>
      <c r="P24" s="36"/>
      <c r="Q24" s="36"/>
    </row>
    <row r="25" spans="1:17" ht="18" customHeight="1" x14ac:dyDescent="0.25">
      <c r="A25" s="7"/>
      <c r="B25" s="7"/>
      <c r="C25" s="35"/>
      <c r="D25" s="35"/>
      <c r="E25" s="35"/>
      <c r="F25" s="35"/>
      <c r="G25" s="8"/>
      <c r="H25" s="8"/>
      <c r="I25" s="8"/>
      <c r="J25" s="8"/>
      <c r="K25" s="8"/>
      <c r="L25" s="8"/>
      <c r="M25" s="8"/>
      <c r="N25" s="8"/>
      <c r="O25" s="8"/>
      <c r="P25" s="8"/>
      <c r="Q25" s="8"/>
    </row>
    <row r="26" spans="1:17" ht="18" customHeight="1" x14ac:dyDescent="0.25">
      <c r="A26" s="7"/>
      <c r="B26" s="7"/>
      <c r="C26" s="35"/>
      <c r="D26" s="35"/>
      <c r="E26" s="35"/>
      <c r="F26" s="35"/>
      <c r="G26" s="8"/>
      <c r="H26" s="8"/>
      <c r="I26" s="8"/>
      <c r="J26" s="8"/>
      <c r="K26" s="8"/>
      <c r="L26" s="8"/>
      <c r="M26" s="8"/>
      <c r="N26" s="8"/>
      <c r="O26" s="8"/>
      <c r="P26" s="8"/>
      <c r="Q26" s="8"/>
    </row>
    <row r="27" spans="1:17" s="39" customFormat="1" ht="26.25" x14ac:dyDescent="0.4">
      <c r="A27" s="38" t="s">
        <v>21</v>
      </c>
    </row>
    <row r="28" spans="1:17" ht="33" customHeight="1" thickBot="1" x14ac:dyDescent="0.3">
      <c r="A28" s="7" t="s">
        <v>3</v>
      </c>
      <c r="C28" s="6">
        <v>1</v>
      </c>
      <c r="D28" s="6">
        <v>2</v>
      </c>
      <c r="E28" s="6">
        <v>3</v>
      </c>
      <c r="F28" s="6">
        <v>4</v>
      </c>
      <c r="G28" s="6">
        <v>5</v>
      </c>
      <c r="H28" s="6">
        <v>6</v>
      </c>
      <c r="I28" s="6">
        <v>7</v>
      </c>
      <c r="J28" s="6">
        <v>8</v>
      </c>
      <c r="K28" s="6">
        <v>9</v>
      </c>
      <c r="L28" s="6">
        <v>10</v>
      </c>
      <c r="M28" s="6">
        <v>11</v>
      </c>
      <c r="N28" s="6">
        <v>12</v>
      </c>
      <c r="O28" s="6">
        <v>13</v>
      </c>
      <c r="P28" s="6">
        <v>14</v>
      </c>
      <c r="Q28" s="6">
        <v>15</v>
      </c>
    </row>
    <row r="29" spans="1:17" s="39" customFormat="1" ht="21" x14ac:dyDescent="0.35">
      <c r="A29" s="40" t="s">
        <v>22</v>
      </c>
      <c r="C29" s="41"/>
      <c r="D29" s="41"/>
      <c r="E29" s="41"/>
      <c r="F29" s="41"/>
      <c r="G29" s="41"/>
      <c r="H29" s="41"/>
      <c r="I29" s="41"/>
      <c r="J29" s="41"/>
      <c r="K29" s="41"/>
      <c r="L29" s="41"/>
      <c r="M29" s="41"/>
      <c r="N29" s="41"/>
      <c r="O29" s="41"/>
      <c r="P29" s="41"/>
      <c r="Q29" s="41"/>
    </row>
    <row r="30" spans="1:17" s="39" customFormat="1" ht="21" x14ac:dyDescent="0.35">
      <c r="A30" s="39" t="s">
        <v>23</v>
      </c>
      <c r="C30" s="41">
        <f>-Piano_Economico_Finanziario!C50</f>
        <v>0</v>
      </c>
      <c r="D30" s="41">
        <f>-Piano_Economico_Finanziario!D50+C30</f>
        <v>0</v>
      </c>
      <c r="E30" s="41">
        <f>D30-E50-Piano_Economico_Finanziario!E12</f>
        <v>0</v>
      </c>
      <c r="F30" s="41">
        <f>E30-F50-Piano_Economico_Finanziario!F12</f>
        <v>0</v>
      </c>
      <c r="G30" s="41">
        <f>F30-G50-Piano_Economico_Finanziario!G12</f>
        <v>0</v>
      </c>
      <c r="H30" s="41">
        <f>G30-H50-Piano_Economico_Finanziario!H12</f>
        <v>0</v>
      </c>
      <c r="I30" s="41">
        <f>H30-I50-Piano_Economico_Finanziario!I12</f>
        <v>0</v>
      </c>
      <c r="J30" s="41">
        <f>I30-J50-Piano_Economico_Finanziario!J12</f>
        <v>0</v>
      </c>
      <c r="K30" s="41">
        <f>J30-K50-Piano_Economico_Finanziario!K12</f>
        <v>0</v>
      </c>
      <c r="L30" s="41">
        <f>K30-L50-Piano_Economico_Finanziario!L12</f>
        <v>0</v>
      </c>
      <c r="M30" s="41">
        <f>L30-M50-Piano_Economico_Finanziario!M12</f>
        <v>0</v>
      </c>
      <c r="N30" s="41">
        <f>M30-N50-Piano_Economico_Finanziario!N12</f>
        <v>0</v>
      </c>
      <c r="O30" s="41">
        <f>N30-O50-Piano_Economico_Finanziario!O12</f>
        <v>0</v>
      </c>
      <c r="P30" s="41">
        <f>O30-P50-Piano_Economico_Finanziario!P12</f>
        <v>0</v>
      </c>
      <c r="Q30" s="41">
        <f>P30-Q50-Piano_Economico_Finanziario!Q12</f>
        <v>0</v>
      </c>
    </row>
    <row r="31" spans="1:17" s="39" customFormat="1" ht="21" x14ac:dyDescent="0.35">
      <c r="A31" s="39" t="s">
        <v>24</v>
      </c>
      <c r="C31" s="41">
        <f>Piano_Economico_Finanziario!C24</f>
        <v>0</v>
      </c>
      <c r="D31" s="41">
        <f>Piano_Economico_Finanziario!D24</f>
        <v>0</v>
      </c>
      <c r="E31" s="41">
        <f>Piano_Economico_Finanziario!E24</f>
        <v>0</v>
      </c>
      <c r="F31" s="41">
        <f>Piano_Economico_Finanziario!F24</f>
        <v>0</v>
      </c>
      <c r="G31" s="41">
        <f>Piano_Economico_Finanziario!G24</f>
        <v>0</v>
      </c>
      <c r="H31" s="41"/>
      <c r="I31" s="41"/>
      <c r="J31" s="41"/>
      <c r="K31" s="41"/>
      <c r="L31" s="41"/>
      <c r="M31" s="41"/>
      <c r="N31" s="41"/>
      <c r="O31" s="41"/>
      <c r="P31" s="41"/>
      <c r="Q31" s="41"/>
    </row>
    <row r="32" spans="1:17" s="39" customFormat="1" ht="21" x14ac:dyDescent="0.35">
      <c r="A32" s="40" t="s">
        <v>25</v>
      </c>
      <c r="C32" s="42">
        <f t="shared" ref="C32:K32" si="32">C41-C30-C31</f>
        <v>0</v>
      </c>
      <c r="D32" s="42">
        <f t="shared" si="32"/>
        <v>0</v>
      </c>
      <c r="E32" s="42">
        <f t="shared" si="32"/>
        <v>0</v>
      </c>
      <c r="F32" s="42">
        <f t="shared" si="32"/>
        <v>0</v>
      </c>
      <c r="G32" s="42">
        <f t="shared" si="32"/>
        <v>0</v>
      </c>
      <c r="H32" s="42">
        <f t="shared" si="32"/>
        <v>0</v>
      </c>
      <c r="I32" s="42">
        <f t="shared" si="32"/>
        <v>0</v>
      </c>
      <c r="J32" s="42">
        <f t="shared" si="32"/>
        <v>0</v>
      </c>
      <c r="K32" s="42">
        <f t="shared" si="32"/>
        <v>0</v>
      </c>
      <c r="L32" s="42">
        <f t="shared" ref="L32:M32" si="33">L41-L30-L31</f>
        <v>0</v>
      </c>
      <c r="M32" s="42">
        <f t="shared" si="33"/>
        <v>0</v>
      </c>
      <c r="N32" s="42">
        <f t="shared" ref="N32:O32" si="34">N41-N30-N31</f>
        <v>0</v>
      </c>
      <c r="O32" s="42">
        <f t="shared" si="34"/>
        <v>0</v>
      </c>
      <c r="P32" s="42">
        <f t="shared" ref="P32:Q32" si="35">P41-P30-P31</f>
        <v>0</v>
      </c>
      <c r="Q32" s="42">
        <f t="shared" si="35"/>
        <v>0</v>
      </c>
    </row>
    <row r="33" spans="1:17" s="39" customFormat="1" ht="21" x14ac:dyDescent="0.35">
      <c r="A33" s="16" t="s">
        <v>26</v>
      </c>
      <c r="C33" s="43">
        <f t="shared" ref="C33:K33" si="36">SUM(C30:C32)</f>
        <v>0</v>
      </c>
      <c r="D33" s="43">
        <f t="shared" si="36"/>
        <v>0</v>
      </c>
      <c r="E33" s="43">
        <f t="shared" si="36"/>
        <v>0</v>
      </c>
      <c r="F33" s="43">
        <f t="shared" si="36"/>
        <v>0</v>
      </c>
      <c r="G33" s="43">
        <f t="shared" si="36"/>
        <v>0</v>
      </c>
      <c r="H33" s="43">
        <f t="shared" si="36"/>
        <v>0</v>
      </c>
      <c r="I33" s="43">
        <f t="shared" si="36"/>
        <v>0</v>
      </c>
      <c r="J33" s="43">
        <f t="shared" si="36"/>
        <v>0</v>
      </c>
      <c r="K33" s="43">
        <f t="shared" si="36"/>
        <v>0</v>
      </c>
      <c r="L33" s="43">
        <f t="shared" ref="L33:M33" si="37">SUM(L30:L32)</f>
        <v>0</v>
      </c>
      <c r="M33" s="43">
        <f t="shared" si="37"/>
        <v>0</v>
      </c>
      <c r="N33" s="43">
        <f t="shared" ref="N33:O33" si="38">SUM(N30:N32)</f>
        <v>0</v>
      </c>
      <c r="O33" s="43">
        <f t="shared" si="38"/>
        <v>0</v>
      </c>
      <c r="P33" s="43">
        <f t="shared" ref="P33:Q33" si="39">SUM(P30:P32)</f>
        <v>0</v>
      </c>
      <c r="Q33" s="43">
        <f t="shared" si="39"/>
        <v>0</v>
      </c>
    </row>
    <row r="34" spans="1:17" s="39" customFormat="1" ht="21" x14ac:dyDescent="0.35">
      <c r="C34" s="41"/>
      <c r="D34" s="41"/>
      <c r="E34" s="41"/>
      <c r="F34" s="41"/>
      <c r="G34" s="41"/>
      <c r="H34" s="41"/>
      <c r="I34" s="41"/>
      <c r="J34" s="41"/>
      <c r="K34" s="41"/>
      <c r="L34" s="41"/>
      <c r="M34" s="41"/>
      <c r="N34" s="41"/>
      <c r="O34" s="41"/>
      <c r="P34" s="41"/>
      <c r="Q34" s="41"/>
    </row>
    <row r="35" spans="1:17" s="39" customFormat="1" ht="21" x14ac:dyDescent="0.35">
      <c r="A35" s="40" t="s">
        <v>27</v>
      </c>
      <c r="C35" s="41"/>
      <c r="D35" s="41"/>
      <c r="E35" s="41"/>
      <c r="F35" s="41"/>
      <c r="G35" s="41"/>
      <c r="H35" s="41"/>
      <c r="I35" s="41"/>
      <c r="J35" s="41"/>
      <c r="K35" s="41"/>
      <c r="L35" s="41"/>
      <c r="M35" s="41"/>
      <c r="N35" s="41"/>
      <c r="O35" s="41"/>
      <c r="P35" s="41"/>
      <c r="Q35" s="41"/>
    </row>
    <row r="36" spans="1:17" s="39" customFormat="1" ht="21" x14ac:dyDescent="0.35">
      <c r="A36" s="39" t="s">
        <v>28</v>
      </c>
      <c r="C36" s="41">
        <f>Piano_Economico_Finanziario!C54</f>
        <v>0</v>
      </c>
      <c r="D36" s="41">
        <f>Piano_Economico_Finanziario!D54</f>
        <v>0</v>
      </c>
      <c r="E36" s="41">
        <f>C36</f>
        <v>0</v>
      </c>
      <c r="F36" s="41">
        <f t="shared" ref="F36:Q36" si="40">E36</f>
        <v>0</v>
      </c>
      <c r="G36" s="41">
        <f t="shared" si="40"/>
        <v>0</v>
      </c>
      <c r="H36" s="41">
        <f t="shared" si="40"/>
        <v>0</v>
      </c>
      <c r="I36" s="41">
        <f t="shared" si="40"/>
        <v>0</v>
      </c>
      <c r="J36" s="41">
        <f t="shared" si="40"/>
        <v>0</v>
      </c>
      <c r="K36" s="41">
        <f t="shared" si="40"/>
        <v>0</v>
      </c>
      <c r="L36" s="41">
        <f t="shared" si="40"/>
        <v>0</v>
      </c>
      <c r="M36" s="41">
        <f t="shared" si="40"/>
        <v>0</v>
      </c>
      <c r="N36" s="41">
        <f t="shared" si="40"/>
        <v>0</v>
      </c>
      <c r="O36" s="41">
        <f t="shared" si="40"/>
        <v>0</v>
      </c>
      <c r="P36" s="41">
        <f t="shared" si="40"/>
        <v>0</v>
      </c>
      <c r="Q36" s="41">
        <f t="shared" si="40"/>
        <v>0</v>
      </c>
    </row>
    <row r="37" spans="1:17" s="39" customFormat="1" ht="21" x14ac:dyDescent="0.35">
      <c r="A37" s="39" t="s">
        <v>29</v>
      </c>
      <c r="C37" s="41">
        <f>Piano_Economico_Finanziario!C56</f>
        <v>0</v>
      </c>
      <c r="D37" s="41">
        <f>Piano_Economico_Finanziario!D56</f>
        <v>0</v>
      </c>
      <c r="E37" s="41"/>
      <c r="F37" s="41"/>
      <c r="G37" s="41"/>
      <c r="H37" s="41"/>
      <c r="I37" s="41"/>
      <c r="J37" s="41"/>
      <c r="K37" s="41"/>
      <c r="L37" s="41"/>
      <c r="M37" s="41"/>
      <c r="N37" s="41"/>
      <c r="O37" s="41"/>
      <c r="P37" s="41"/>
      <c r="Q37" s="41"/>
    </row>
    <row r="38" spans="1:17" s="39" customFormat="1" ht="21" x14ac:dyDescent="0.35">
      <c r="A38" s="39" t="s">
        <v>30</v>
      </c>
      <c r="C38" s="41">
        <f>Piano_Economico_Finanziario!C19</f>
        <v>0</v>
      </c>
      <c r="D38" s="41">
        <f>Piano_Economico_Finanziario!D19</f>
        <v>0</v>
      </c>
      <c r="E38" s="41">
        <f>Piano_Economico_Finanziario!E19+C38</f>
        <v>0</v>
      </c>
      <c r="F38" s="41">
        <f>Piano_Economico_Finanziario!F19+E38</f>
        <v>0</v>
      </c>
      <c r="G38" s="41">
        <f>Piano_Economico_Finanziario!G19+F38</f>
        <v>0</v>
      </c>
      <c r="H38" s="41">
        <f>Piano_Economico_Finanziario!H19+G38</f>
        <v>0</v>
      </c>
      <c r="I38" s="41">
        <f>Piano_Economico_Finanziario!I19+H38</f>
        <v>0</v>
      </c>
      <c r="J38" s="41">
        <f>Piano_Economico_Finanziario!J19+I38</f>
        <v>0</v>
      </c>
      <c r="K38" s="41">
        <f>Piano_Economico_Finanziario!K19+J38</f>
        <v>0</v>
      </c>
      <c r="L38" s="41">
        <f>Piano_Economico_Finanziario!L19+K38</f>
        <v>0</v>
      </c>
      <c r="M38" s="41">
        <f>Piano_Economico_Finanziario!M19+L38</f>
        <v>0</v>
      </c>
      <c r="N38" s="41">
        <f>Piano_Economico_Finanziario!N19+M38</f>
        <v>0</v>
      </c>
      <c r="O38" s="41">
        <f>Piano_Economico_Finanziario!O19+N38</f>
        <v>0</v>
      </c>
      <c r="P38" s="41">
        <f>Piano_Economico_Finanziario!P19+O38</f>
        <v>0</v>
      </c>
      <c r="Q38" s="41">
        <f>Piano_Economico_Finanziario!Q19+P38</f>
        <v>0</v>
      </c>
    </row>
    <row r="39" spans="1:17" s="39" customFormat="1" ht="21" x14ac:dyDescent="0.35">
      <c r="A39" s="39" t="s">
        <v>31</v>
      </c>
      <c r="C39" s="41"/>
      <c r="D39" s="41"/>
      <c r="E39" s="41"/>
      <c r="F39" s="41"/>
      <c r="G39" s="41"/>
      <c r="H39" s="41"/>
      <c r="I39" s="41"/>
      <c r="J39" s="41"/>
      <c r="K39" s="41"/>
      <c r="L39" s="41"/>
      <c r="M39" s="41"/>
      <c r="N39" s="41"/>
      <c r="O39" s="41"/>
      <c r="P39" s="41"/>
      <c r="Q39" s="41"/>
    </row>
    <row r="40" spans="1:17" s="39" customFormat="1" ht="21" x14ac:dyDescent="0.35">
      <c r="A40" s="39" t="s">
        <v>32</v>
      </c>
      <c r="C40" s="41">
        <f>-Piano_Economico_Finanziario!C88</f>
        <v>0</v>
      </c>
      <c r="D40" s="41">
        <f>-Piano_Economico_Finanziario!D88</f>
        <v>0</v>
      </c>
      <c r="E40" s="41">
        <f>-Piano_Economico_Finanziario!E88</f>
        <v>0</v>
      </c>
      <c r="F40" s="41">
        <f>-Piano_Economico_Finanziario!F88</f>
        <v>0</v>
      </c>
      <c r="G40" s="41">
        <f>-Piano_Economico_Finanziario!G88</f>
        <v>0</v>
      </c>
      <c r="H40" s="41">
        <f>-Piano_Economico_Finanziario!H88</f>
        <v>0</v>
      </c>
      <c r="I40" s="41">
        <f>-Piano_Economico_Finanziario!I88</f>
        <v>0</v>
      </c>
      <c r="J40" s="41">
        <f>-Piano_Economico_Finanziario!J88</f>
        <v>0</v>
      </c>
      <c r="K40" s="41">
        <f>-Piano_Economico_Finanziario!K88</f>
        <v>0</v>
      </c>
      <c r="L40" s="41">
        <f>-Piano_Economico_Finanziario!L88</f>
        <v>0</v>
      </c>
      <c r="M40" s="41">
        <f>-Piano_Economico_Finanziario!M88</f>
        <v>0</v>
      </c>
      <c r="N40" s="41">
        <f>-Piano_Economico_Finanziario!N88</f>
        <v>0</v>
      </c>
      <c r="O40" s="41">
        <f>-Piano_Economico_Finanziario!O88</f>
        <v>0</v>
      </c>
      <c r="P40" s="41">
        <f>-Piano_Economico_Finanziario!P88</f>
        <v>0</v>
      </c>
      <c r="Q40" s="41">
        <f>-Piano_Economico_Finanziario!Q88</f>
        <v>0</v>
      </c>
    </row>
    <row r="41" spans="1:17" s="39" customFormat="1" ht="21" x14ac:dyDescent="0.35">
      <c r="A41" s="16" t="s">
        <v>33</v>
      </c>
      <c r="C41" s="43">
        <f t="shared" ref="C41:K41" si="41">SUM(C36:C40)</f>
        <v>0</v>
      </c>
      <c r="D41" s="43">
        <f t="shared" si="41"/>
        <v>0</v>
      </c>
      <c r="E41" s="43">
        <f t="shared" si="41"/>
        <v>0</v>
      </c>
      <c r="F41" s="43">
        <f t="shared" si="41"/>
        <v>0</v>
      </c>
      <c r="G41" s="43">
        <f t="shared" si="41"/>
        <v>0</v>
      </c>
      <c r="H41" s="43">
        <f t="shared" si="41"/>
        <v>0</v>
      </c>
      <c r="I41" s="43">
        <f t="shared" si="41"/>
        <v>0</v>
      </c>
      <c r="J41" s="43">
        <f t="shared" si="41"/>
        <v>0</v>
      </c>
      <c r="K41" s="43">
        <f t="shared" si="41"/>
        <v>0</v>
      </c>
      <c r="L41" s="43">
        <f t="shared" ref="L41:M41" si="42">SUM(L36:L40)</f>
        <v>0</v>
      </c>
      <c r="M41" s="43">
        <f t="shared" si="42"/>
        <v>0</v>
      </c>
      <c r="N41" s="43">
        <f t="shared" ref="N41:O41" si="43">SUM(N36:N40)</f>
        <v>0</v>
      </c>
      <c r="O41" s="43">
        <f t="shared" si="43"/>
        <v>0</v>
      </c>
      <c r="P41" s="43">
        <f t="shared" ref="P41:Q41" si="44">SUM(P36:P40)</f>
        <v>0</v>
      </c>
      <c r="Q41" s="43">
        <f t="shared" si="44"/>
        <v>0</v>
      </c>
    </row>
    <row r="42" spans="1:17" ht="18" customHeight="1" x14ac:dyDescent="0.25">
      <c r="A42" s="7"/>
      <c r="B42" s="7"/>
      <c r="C42" s="35"/>
      <c r="D42" s="35"/>
      <c r="E42" s="35"/>
      <c r="F42" s="35"/>
      <c r="G42" s="8"/>
      <c r="H42" s="8"/>
      <c r="I42" s="8"/>
      <c r="J42" s="8"/>
      <c r="K42" s="8"/>
      <c r="L42" s="8"/>
      <c r="M42" s="8"/>
      <c r="N42" s="8"/>
      <c r="O42" s="8"/>
      <c r="P42" s="8"/>
      <c r="Q42" s="8"/>
    </row>
    <row r="43" spans="1:17" ht="18" customHeight="1" x14ac:dyDescent="0.25">
      <c r="C43" s="5"/>
      <c r="D43" s="5"/>
      <c r="E43" s="5"/>
      <c r="K43" s="5"/>
      <c r="L43" s="5"/>
      <c r="M43" s="5"/>
      <c r="N43" s="5"/>
      <c r="O43" s="5"/>
      <c r="P43" s="5"/>
      <c r="Q43" s="5"/>
    </row>
    <row r="45" spans="1:17" ht="36.75" customHeight="1" thickBot="1" x14ac:dyDescent="0.3">
      <c r="A45" s="46" t="s">
        <v>34</v>
      </c>
      <c r="B45" s="47" t="s">
        <v>3</v>
      </c>
      <c r="C45" s="48">
        <f>C1</f>
        <v>1</v>
      </c>
      <c r="D45" s="48">
        <v>2</v>
      </c>
      <c r="E45" s="48">
        <f t="shared" ref="E45:K45" si="45">E1</f>
        <v>3</v>
      </c>
      <c r="F45" s="48">
        <f t="shared" si="45"/>
        <v>4</v>
      </c>
      <c r="G45" s="48">
        <f t="shared" si="45"/>
        <v>5</v>
      </c>
      <c r="H45" s="48">
        <f t="shared" si="45"/>
        <v>6</v>
      </c>
      <c r="I45" s="48">
        <f t="shared" si="45"/>
        <v>7</v>
      </c>
      <c r="J45" s="48">
        <f t="shared" si="45"/>
        <v>8</v>
      </c>
      <c r="K45" s="48">
        <f t="shared" si="45"/>
        <v>9</v>
      </c>
      <c r="L45" s="48">
        <f t="shared" ref="L45:M45" si="46">L1</f>
        <v>10</v>
      </c>
      <c r="M45" s="48">
        <f t="shared" si="46"/>
        <v>11</v>
      </c>
      <c r="N45" s="48">
        <f t="shared" ref="N45:O45" si="47">N1</f>
        <v>12</v>
      </c>
      <c r="O45" s="48">
        <f t="shared" si="47"/>
        <v>13</v>
      </c>
      <c r="P45" s="48">
        <f t="shared" ref="P45:Q45" si="48">P1</f>
        <v>14</v>
      </c>
      <c r="Q45" s="48">
        <f t="shared" si="48"/>
        <v>15</v>
      </c>
    </row>
    <row r="46" spans="1:17" ht="46.5" customHeight="1" x14ac:dyDescent="0.35">
      <c r="A46" s="49" t="s">
        <v>35</v>
      </c>
      <c r="B46" s="7"/>
      <c r="C46" s="8">
        <f t="shared" ref="C46:K46" si="49">+C9</f>
        <v>0</v>
      </c>
      <c r="D46" s="8">
        <f t="shared" si="49"/>
        <v>0</v>
      </c>
      <c r="E46" s="8">
        <f t="shared" si="49"/>
        <v>0</v>
      </c>
      <c r="F46" s="8">
        <f t="shared" si="49"/>
        <v>0</v>
      </c>
      <c r="G46" s="8">
        <f t="shared" si="49"/>
        <v>0</v>
      </c>
      <c r="H46" s="8">
        <f t="shared" si="49"/>
        <v>0</v>
      </c>
      <c r="I46" s="8">
        <f t="shared" si="49"/>
        <v>0</v>
      </c>
      <c r="J46" s="8">
        <f t="shared" si="49"/>
        <v>0</v>
      </c>
      <c r="K46" s="8">
        <f t="shared" si="49"/>
        <v>0</v>
      </c>
      <c r="L46" s="8">
        <f t="shared" ref="L46:M46" si="50">+L9</f>
        <v>0</v>
      </c>
      <c r="M46" s="8">
        <f t="shared" si="50"/>
        <v>0</v>
      </c>
      <c r="N46" s="8">
        <f t="shared" ref="N46:O46" si="51">+N9</f>
        <v>0</v>
      </c>
      <c r="O46" s="8">
        <f t="shared" si="51"/>
        <v>0</v>
      </c>
      <c r="P46" s="8">
        <f t="shared" ref="P46:Q46" si="52">+P9</f>
        <v>0</v>
      </c>
      <c r="Q46" s="8">
        <f t="shared" si="52"/>
        <v>0</v>
      </c>
    </row>
    <row r="47" spans="1:17" ht="22.5" customHeight="1" x14ac:dyDescent="0.35">
      <c r="A47" s="50" t="s">
        <v>36</v>
      </c>
      <c r="C47" s="51"/>
      <c r="D47" s="51"/>
      <c r="E47" s="51"/>
      <c r="F47" s="51"/>
      <c r="G47" s="52"/>
      <c r="H47" s="52"/>
      <c r="I47" s="52"/>
      <c r="J47" s="52"/>
      <c r="K47" s="52"/>
      <c r="L47" s="52"/>
      <c r="M47" s="52"/>
      <c r="N47" s="52"/>
      <c r="O47" s="52"/>
      <c r="P47" s="52"/>
      <c r="Q47" s="52"/>
    </row>
    <row r="48" spans="1:17" ht="22.5" customHeight="1" x14ac:dyDescent="0.35">
      <c r="A48" s="50" t="s">
        <v>37</v>
      </c>
      <c r="C48" s="51"/>
      <c r="D48" s="51"/>
      <c r="E48" s="51"/>
      <c r="F48" s="51"/>
      <c r="G48" s="51"/>
      <c r="H48" s="51"/>
      <c r="I48" s="51"/>
      <c r="J48" s="51"/>
      <c r="K48" s="51"/>
      <c r="L48" s="51"/>
      <c r="M48" s="51"/>
      <c r="N48" s="51"/>
      <c r="O48" s="51"/>
      <c r="P48" s="51"/>
      <c r="Q48" s="51"/>
    </row>
    <row r="49" spans="1:17" ht="22.5" customHeight="1" x14ac:dyDescent="0.35">
      <c r="A49" s="50" t="s">
        <v>38</v>
      </c>
      <c r="C49" s="51"/>
      <c r="D49" s="51"/>
      <c r="E49" s="51"/>
      <c r="F49" s="51"/>
      <c r="G49" s="51"/>
      <c r="H49" s="51"/>
      <c r="I49" s="51"/>
      <c r="J49" s="51"/>
      <c r="K49" s="51"/>
      <c r="L49" s="51"/>
      <c r="M49" s="51"/>
      <c r="N49" s="51"/>
      <c r="O49" s="51"/>
      <c r="P49" s="51"/>
      <c r="Q49" s="51"/>
    </row>
    <row r="50" spans="1:17" ht="22.5" customHeight="1" x14ac:dyDescent="0.35">
      <c r="A50" s="53" t="s">
        <v>39</v>
      </c>
      <c r="C50" s="54">
        <f t="shared" ref="C50:K50" si="53">C47+C48+C49</f>
        <v>0</v>
      </c>
      <c r="D50" s="54">
        <f t="shared" si="53"/>
        <v>0</v>
      </c>
      <c r="E50" s="54">
        <f t="shared" si="53"/>
        <v>0</v>
      </c>
      <c r="F50" s="54">
        <f t="shared" si="53"/>
        <v>0</v>
      </c>
      <c r="G50" s="54">
        <f t="shared" si="53"/>
        <v>0</v>
      </c>
      <c r="H50" s="54">
        <f t="shared" si="53"/>
        <v>0</v>
      </c>
      <c r="I50" s="54">
        <f t="shared" si="53"/>
        <v>0</v>
      </c>
      <c r="J50" s="54">
        <f t="shared" si="53"/>
        <v>0</v>
      </c>
      <c r="K50" s="54">
        <f t="shared" si="53"/>
        <v>0</v>
      </c>
      <c r="L50" s="54">
        <f t="shared" ref="L50:M50" si="54">L47+L48+L49</f>
        <v>0</v>
      </c>
      <c r="M50" s="54">
        <f t="shared" si="54"/>
        <v>0</v>
      </c>
      <c r="N50" s="54">
        <f t="shared" ref="N50:O50" si="55">N47+N48+N49</f>
        <v>0</v>
      </c>
      <c r="O50" s="54">
        <f t="shared" si="55"/>
        <v>0</v>
      </c>
      <c r="P50" s="54">
        <f t="shared" ref="P50:Q50" si="56">P47+P48+P49</f>
        <v>0</v>
      </c>
      <c r="Q50" s="54">
        <f t="shared" si="56"/>
        <v>0</v>
      </c>
    </row>
    <row r="51" spans="1:17" ht="22.5" customHeight="1" x14ac:dyDescent="0.35">
      <c r="A51" s="50" t="s">
        <v>40</v>
      </c>
      <c r="C51" s="5"/>
      <c r="D51" s="45">
        <f t="shared" ref="D51:K51" si="57">D11</f>
        <v>0</v>
      </c>
      <c r="E51" s="45">
        <f t="shared" si="57"/>
        <v>0</v>
      </c>
      <c r="F51" s="45">
        <f t="shared" si="57"/>
        <v>0</v>
      </c>
      <c r="G51" s="45">
        <f t="shared" si="57"/>
        <v>0</v>
      </c>
      <c r="H51" s="45">
        <f t="shared" si="57"/>
        <v>0</v>
      </c>
      <c r="I51" s="45">
        <f t="shared" si="57"/>
        <v>0</v>
      </c>
      <c r="J51" s="45">
        <f t="shared" si="57"/>
        <v>0</v>
      </c>
      <c r="K51" s="45">
        <f t="shared" si="57"/>
        <v>0</v>
      </c>
      <c r="L51" s="45">
        <f t="shared" ref="L51:M51" si="58">L11</f>
        <v>0</v>
      </c>
      <c r="M51" s="45">
        <f t="shared" si="58"/>
        <v>0</v>
      </c>
      <c r="N51" s="45">
        <f t="shared" ref="N51:O51" si="59">N11</f>
        <v>0</v>
      </c>
      <c r="O51" s="45">
        <f t="shared" si="59"/>
        <v>0</v>
      </c>
      <c r="P51" s="45">
        <f t="shared" ref="P51:Q51" si="60">P11</f>
        <v>0</v>
      </c>
      <c r="Q51" s="45">
        <f t="shared" si="60"/>
        <v>0</v>
      </c>
    </row>
    <row r="52" spans="1:17" ht="22.5" customHeight="1" x14ac:dyDescent="0.35">
      <c r="A52" s="50" t="s">
        <v>41</v>
      </c>
      <c r="F52" s="45"/>
      <c r="G52" s="45"/>
      <c r="H52" s="45"/>
      <c r="I52" s="45"/>
      <c r="J52" s="45"/>
    </row>
    <row r="53" spans="1:17" ht="22.5" customHeight="1" thickBot="1" x14ac:dyDescent="0.4">
      <c r="A53" s="55" t="s">
        <v>42</v>
      </c>
      <c r="B53" s="56"/>
      <c r="C53" s="57">
        <f t="shared" ref="C53:K53" si="61">+C46-C50+C52+C51</f>
        <v>0</v>
      </c>
      <c r="D53" s="57">
        <f t="shared" si="61"/>
        <v>0</v>
      </c>
      <c r="E53" s="57">
        <f t="shared" si="61"/>
        <v>0</v>
      </c>
      <c r="F53" s="57">
        <f t="shared" si="61"/>
        <v>0</v>
      </c>
      <c r="G53" s="57">
        <f t="shared" si="61"/>
        <v>0</v>
      </c>
      <c r="H53" s="57">
        <f t="shared" si="61"/>
        <v>0</v>
      </c>
      <c r="I53" s="57">
        <f t="shared" si="61"/>
        <v>0</v>
      </c>
      <c r="J53" s="57">
        <f t="shared" si="61"/>
        <v>0</v>
      </c>
      <c r="K53" s="57">
        <f t="shared" si="61"/>
        <v>0</v>
      </c>
      <c r="L53" s="57">
        <f t="shared" ref="L53:M53" si="62">+L46-L50+L52+L51</f>
        <v>0</v>
      </c>
      <c r="M53" s="57">
        <f t="shared" si="62"/>
        <v>0</v>
      </c>
      <c r="N53" s="57">
        <f t="shared" ref="N53:O53" si="63">+N46-N50+N52+N51</f>
        <v>0</v>
      </c>
      <c r="O53" s="57">
        <f t="shared" si="63"/>
        <v>0</v>
      </c>
      <c r="P53" s="57">
        <f t="shared" ref="P53:Q53" si="64">+P46-P50+P52+P51</f>
        <v>0</v>
      </c>
      <c r="Q53" s="57">
        <f t="shared" si="64"/>
        <v>0</v>
      </c>
    </row>
    <row r="54" spans="1:17" ht="22.5" customHeight="1" thickTop="1" x14ac:dyDescent="0.35">
      <c r="A54" s="50" t="s">
        <v>43</v>
      </c>
      <c r="C54" s="51"/>
      <c r="D54" s="51"/>
      <c r="E54" s="51"/>
      <c r="F54" s="45"/>
      <c r="G54" s="45"/>
      <c r="H54" s="45"/>
      <c r="I54" s="45"/>
      <c r="J54" s="45"/>
    </row>
    <row r="55" spans="1:17" ht="22.5" customHeight="1" x14ac:dyDescent="0.35">
      <c r="A55" s="50" t="s">
        <v>44</v>
      </c>
      <c r="C55" s="51"/>
      <c r="D55" s="51"/>
      <c r="E55" s="51"/>
      <c r="F55" s="45"/>
      <c r="G55" s="45"/>
      <c r="H55" s="45"/>
      <c r="I55" s="45"/>
      <c r="J55" s="45"/>
    </row>
    <row r="56" spans="1:17" ht="22.5" customHeight="1" x14ac:dyDescent="0.35">
      <c r="A56" s="50" t="s">
        <v>45</v>
      </c>
      <c r="C56" s="51"/>
      <c r="D56" s="51"/>
      <c r="E56" s="51"/>
      <c r="F56" s="45"/>
      <c r="G56" s="45"/>
      <c r="H56" s="45"/>
      <c r="I56" s="45"/>
      <c r="J56" s="45"/>
    </row>
    <row r="57" spans="1:17" ht="22.5" customHeight="1" x14ac:dyDescent="0.35">
      <c r="A57" s="50" t="s">
        <v>46</v>
      </c>
      <c r="C57" s="45">
        <f t="shared" ref="C57:K57" si="65">+C17+C18+C21</f>
        <v>0</v>
      </c>
      <c r="D57" s="45">
        <f t="shared" si="65"/>
        <v>0</v>
      </c>
      <c r="E57" s="45">
        <f t="shared" si="65"/>
        <v>0</v>
      </c>
      <c r="F57" s="45">
        <f t="shared" si="65"/>
        <v>0</v>
      </c>
      <c r="G57" s="45">
        <f t="shared" si="65"/>
        <v>0</v>
      </c>
      <c r="H57" s="45">
        <f t="shared" si="65"/>
        <v>0</v>
      </c>
      <c r="I57" s="45">
        <f t="shared" si="65"/>
        <v>0</v>
      </c>
      <c r="J57" s="45">
        <f t="shared" si="65"/>
        <v>0</v>
      </c>
      <c r="K57" s="45">
        <f t="shared" si="65"/>
        <v>0</v>
      </c>
      <c r="L57" s="45">
        <f t="shared" ref="L57:M57" si="66">+L17+L18+L21</f>
        <v>0</v>
      </c>
      <c r="M57" s="45">
        <f t="shared" si="66"/>
        <v>0</v>
      </c>
      <c r="N57" s="45">
        <f t="shared" ref="N57:O57" si="67">+N17+N18+N21</f>
        <v>0</v>
      </c>
      <c r="O57" s="45">
        <f t="shared" si="67"/>
        <v>0</v>
      </c>
      <c r="P57" s="45">
        <f t="shared" ref="P57:Q57" si="68">+P17+P18+P21</f>
        <v>0</v>
      </c>
      <c r="Q57" s="45">
        <f t="shared" si="68"/>
        <v>0</v>
      </c>
    </row>
    <row r="58" spans="1:17" ht="22.5" customHeight="1" thickBot="1" x14ac:dyDescent="0.4">
      <c r="A58" s="55" t="s">
        <v>47</v>
      </c>
      <c r="B58" s="56"/>
      <c r="C58" s="57">
        <f t="shared" ref="C58:K58" si="69">+C53+C54+C55+C56-C57</f>
        <v>0</v>
      </c>
      <c r="D58" s="57">
        <f t="shared" si="69"/>
        <v>0</v>
      </c>
      <c r="E58" s="57">
        <f t="shared" si="69"/>
        <v>0</v>
      </c>
      <c r="F58" s="57">
        <f t="shared" si="69"/>
        <v>0</v>
      </c>
      <c r="G58" s="57">
        <f t="shared" si="69"/>
        <v>0</v>
      </c>
      <c r="H58" s="57">
        <f t="shared" si="69"/>
        <v>0</v>
      </c>
      <c r="I58" s="57">
        <f t="shared" si="69"/>
        <v>0</v>
      </c>
      <c r="J58" s="57">
        <f t="shared" si="69"/>
        <v>0</v>
      </c>
      <c r="K58" s="57">
        <f t="shared" si="69"/>
        <v>0</v>
      </c>
      <c r="L58" s="57">
        <f t="shared" ref="L58:M58" si="70">+L53+L54+L55+L56-L57</f>
        <v>0</v>
      </c>
      <c r="M58" s="57">
        <f t="shared" si="70"/>
        <v>0</v>
      </c>
      <c r="N58" s="57">
        <f t="shared" ref="N58:O58" si="71">+N53+N54+N55+N56-N57</f>
        <v>0</v>
      </c>
      <c r="O58" s="57">
        <f t="shared" si="71"/>
        <v>0</v>
      </c>
      <c r="P58" s="57">
        <f t="shared" ref="P58:Q58" si="72">+P53+P54+P55+P56-P57</f>
        <v>0</v>
      </c>
      <c r="Q58" s="57">
        <f t="shared" si="72"/>
        <v>0</v>
      </c>
    </row>
    <row r="59" spans="1:17" s="58" customFormat="1" ht="22.5" customHeight="1" thickTop="1" x14ac:dyDescent="0.35">
      <c r="A59" s="50" t="s">
        <v>48</v>
      </c>
      <c r="C59" s="52">
        <f t="shared" ref="C59:K59" si="73">C90</f>
        <v>0</v>
      </c>
      <c r="D59" s="52">
        <f t="shared" si="73"/>
        <v>0</v>
      </c>
      <c r="E59" s="52">
        <f t="shared" si="73"/>
        <v>0</v>
      </c>
      <c r="F59" s="52">
        <f t="shared" si="73"/>
        <v>0</v>
      </c>
      <c r="G59" s="52">
        <f t="shared" si="73"/>
        <v>0</v>
      </c>
      <c r="H59" s="52">
        <f t="shared" si="73"/>
        <v>0</v>
      </c>
      <c r="I59" s="52">
        <f t="shared" si="73"/>
        <v>0</v>
      </c>
      <c r="J59" s="52">
        <f t="shared" si="73"/>
        <v>0</v>
      </c>
      <c r="K59" s="52">
        <f t="shared" si="73"/>
        <v>0</v>
      </c>
      <c r="L59" s="52">
        <f t="shared" ref="L59:M59" si="74">L90</f>
        <v>0</v>
      </c>
      <c r="M59" s="52">
        <f t="shared" si="74"/>
        <v>0</v>
      </c>
      <c r="N59" s="52">
        <f t="shared" ref="N59:O59" si="75">N90</f>
        <v>0</v>
      </c>
      <c r="O59" s="52">
        <f t="shared" si="75"/>
        <v>0</v>
      </c>
      <c r="P59" s="52">
        <f t="shared" ref="P59:Q59" si="76">P90</f>
        <v>0</v>
      </c>
      <c r="Q59" s="52">
        <f t="shared" si="76"/>
        <v>0</v>
      </c>
    </row>
    <row r="60" spans="1:17" s="58" customFormat="1" ht="22.5" customHeight="1" x14ac:dyDescent="0.35">
      <c r="A60" s="50" t="s">
        <v>49</v>
      </c>
      <c r="C60" s="52">
        <f t="shared" ref="C60:K60" si="77">C89</f>
        <v>0</v>
      </c>
      <c r="D60" s="52">
        <f t="shared" si="77"/>
        <v>0</v>
      </c>
      <c r="E60" s="52">
        <f t="shared" si="77"/>
        <v>0</v>
      </c>
      <c r="F60" s="52">
        <f t="shared" si="77"/>
        <v>0</v>
      </c>
      <c r="G60" s="52">
        <f t="shared" si="77"/>
        <v>0</v>
      </c>
      <c r="H60" s="52">
        <f t="shared" si="77"/>
        <v>0</v>
      </c>
      <c r="I60" s="52">
        <f t="shared" si="77"/>
        <v>0</v>
      </c>
      <c r="J60" s="52">
        <f t="shared" si="77"/>
        <v>0</v>
      </c>
      <c r="K60" s="52">
        <f t="shared" si="77"/>
        <v>0</v>
      </c>
      <c r="L60" s="52">
        <f t="shared" ref="L60:M60" si="78">L89</f>
        <v>0</v>
      </c>
      <c r="M60" s="52">
        <f t="shared" si="78"/>
        <v>0</v>
      </c>
      <c r="N60" s="52">
        <f t="shared" ref="N60:O60" si="79">N89</f>
        <v>0</v>
      </c>
      <c r="O60" s="52">
        <f t="shared" si="79"/>
        <v>0</v>
      </c>
      <c r="P60" s="52">
        <f t="shared" ref="P60:Q60" si="80">P89</f>
        <v>0</v>
      </c>
      <c r="Q60" s="52">
        <f t="shared" si="80"/>
        <v>0</v>
      </c>
    </row>
    <row r="61" spans="1:17" ht="22.5" customHeight="1" thickBot="1" x14ac:dyDescent="0.4">
      <c r="A61" s="55" t="s">
        <v>50</v>
      </c>
      <c r="B61" s="56"/>
      <c r="C61" s="57">
        <f t="shared" ref="C61:K61" si="81">+C58-C59-C60</f>
        <v>0</v>
      </c>
      <c r="D61" s="57">
        <f t="shared" si="81"/>
        <v>0</v>
      </c>
      <c r="E61" s="57">
        <f t="shared" si="81"/>
        <v>0</v>
      </c>
      <c r="F61" s="57">
        <f t="shared" si="81"/>
        <v>0</v>
      </c>
      <c r="G61" s="57">
        <f t="shared" si="81"/>
        <v>0</v>
      </c>
      <c r="H61" s="57">
        <f t="shared" si="81"/>
        <v>0</v>
      </c>
      <c r="I61" s="57">
        <f t="shared" si="81"/>
        <v>0</v>
      </c>
      <c r="J61" s="57">
        <f t="shared" si="81"/>
        <v>0</v>
      </c>
      <c r="K61" s="57">
        <f t="shared" si="81"/>
        <v>0</v>
      </c>
      <c r="L61" s="57">
        <f t="shared" ref="L61:M61" si="82">+L58-L59-L60</f>
        <v>0</v>
      </c>
      <c r="M61" s="57">
        <f t="shared" si="82"/>
        <v>0</v>
      </c>
      <c r="N61" s="57">
        <f t="shared" ref="N61:O61" si="83">+N58-N59-N60</f>
        <v>0</v>
      </c>
      <c r="O61" s="57">
        <f t="shared" si="83"/>
        <v>0</v>
      </c>
      <c r="P61" s="57">
        <f t="shared" ref="P61:Q61" si="84">+P58-P59-P60</f>
        <v>0</v>
      </c>
      <c r="Q61" s="57">
        <f t="shared" si="84"/>
        <v>0</v>
      </c>
    </row>
    <row r="62" spans="1:17" ht="22.5" customHeight="1" thickTop="1" thickBot="1" x14ac:dyDescent="0.4">
      <c r="A62" s="55" t="s">
        <v>51</v>
      </c>
      <c r="B62" s="56"/>
      <c r="C62" s="57">
        <f>+C61</f>
        <v>0</v>
      </c>
      <c r="D62" s="57">
        <f t="shared" ref="D62:Q62" si="85">+C62+D61</f>
        <v>0</v>
      </c>
      <c r="E62" s="57">
        <f t="shared" si="85"/>
        <v>0</v>
      </c>
      <c r="F62" s="57">
        <f t="shared" si="85"/>
        <v>0</v>
      </c>
      <c r="G62" s="57">
        <f t="shared" si="85"/>
        <v>0</v>
      </c>
      <c r="H62" s="57">
        <f t="shared" si="85"/>
        <v>0</v>
      </c>
      <c r="I62" s="57">
        <f t="shared" si="85"/>
        <v>0</v>
      </c>
      <c r="J62" s="57">
        <f t="shared" si="85"/>
        <v>0</v>
      </c>
      <c r="K62" s="57">
        <f t="shared" si="85"/>
        <v>0</v>
      </c>
      <c r="L62" s="57">
        <f t="shared" si="85"/>
        <v>0</v>
      </c>
      <c r="M62" s="57">
        <f t="shared" si="85"/>
        <v>0</v>
      </c>
      <c r="N62" s="57">
        <f t="shared" si="85"/>
        <v>0</v>
      </c>
      <c r="O62" s="57">
        <f t="shared" si="85"/>
        <v>0</v>
      </c>
      <c r="P62" s="57">
        <f t="shared" si="85"/>
        <v>0</v>
      </c>
      <c r="Q62" s="57">
        <f t="shared" si="85"/>
        <v>0</v>
      </c>
    </row>
    <row r="63" spans="1:17" ht="22.5" customHeight="1" thickTop="1" x14ac:dyDescent="0.25">
      <c r="A63" s="7"/>
      <c r="B63" s="7"/>
      <c r="C63" s="8"/>
      <c r="D63" s="8"/>
      <c r="E63" s="8"/>
      <c r="F63" s="8"/>
      <c r="G63" s="8"/>
      <c r="H63" s="8"/>
      <c r="I63" s="8"/>
      <c r="J63" s="8"/>
      <c r="K63" s="8"/>
      <c r="L63" s="8"/>
      <c r="M63" s="8"/>
      <c r="N63" s="8"/>
      <c r="O63" s="8"/>
      <c r="P63" s="8"/>
      <c r="Q63" s="8"/>
    </row>
    <row r="64" spans="1:17" ht="22.5" customHeight="1" x14ac:dyDescent="0.25">
      <c r="A64" s="7"/>
      <c r="B64" s="7"/>
      <c r="C64" s="8"/>
      <c r="D64" s="8"/>
      <c r="E64" s="8"/>
      <c r="F64" s="8"/>
      <c r="G64" s="8"/>
      <c r="H64" s="8"/>
      <c r="I64" s="8"/>
      <c r="J64" s="8"/>
      <c r="K64" s="8"/>
      <c r="L64" s="8"/>
      <c r="M64" s="8"/>
      <c r="N64" s="8"/>
      <c r="O64" s="8"/>
      <c r="P64" s="8"/>
      <c r="Q64" s="8"/>
    </row>
    <row r="65" spans="1:17" ht="35.25" customHeight="1" thickBot="1" x14ac:dyDescent="0.3">
      <c r="A65" s="32" t="s">
        <v>52</v>
      </c>
      <c r="B65" s="5" t="s">
        <v>3</v>
      </c>
      <c r="C65" s="6">
        <f>C45</f>
        <v>1</v>
      </c>
      <c r="D65" s="6">
        <v>2</v>
      </c>
      <c r="E65" s="6">
        <f t="shared" ref="E65:K65" si="86">E45</f>
        <v>3</v>
      </c>
      <c r="F65" s="6">
        <f t="shared" si="86"/>
        <v>4</v>
      </c>
      <c r="G65" s="6">
        <f t="shared" si="86"/>
        <v>5</v>
      </c>
      <c r="H65" s="6">
        <f t="shared" si="86"/>
        <v>6</v>
      </c>
      <c r="I65" s="6">
        <f t="shared" si="86"/>
        <v>7</v>
      </c>
      <c r="J65" s="6">
        <f t="shared" si="86"/>
        <v>8</v>
      </c>
      <c r="K65" s="6">
        <f t="shared" si="86"/>
        <v>9</v>
      </c>
      <c r="L65" s="6">
        <f t="shared" ref="L65:M65" si="87">L45</f>
        <v>10</v>
      </c>
      <c r="M65" s="6">
        <f t="shared" si="87"/>
        <v>11</v>
      </c>
      <c r="N65" s="6">
        <f t="shared" ref="N65:O65" si="88">N45</f>
        <v>12</v>
      </c>
      <c r="O65" s="6">
        <f t="shared" si="88"/>
        <v>13</v>
      </c>
      <c r="P65" s="6">
        <f t="shared" ref="P65:Q65" si="89">P45</f>
        <v>14</v>
      </c>
      <c r="Q65" s="6">
        <f t="shared" si="89"/>
        <v>15</v>
      </c>
    </row>
    <row r="66" spans="1:17" ht="18" customHeight="1" x14ac:dyDescent="0.25">
      <c r="F66" s="45"/>
      <c r="G66" s="45"/>
      <c r="H66" s="45"/>
      <c r="I66" s="45"/>
      <c r="J66" s="45"/>
    </row>
    <row r="67" spans="1:17" ht="27.75" customHeight="1" x14ac:dyDescent="0.25">
      <c r="A67" s="7" t="s">
        <v>53</v>
      </c>
      <c r="C67" s="45">
        <f>-C54+C62</f>
        <v>0</v>
      </c>
      <c r="D67" s="45">
        <f>-D54+D62</f>
        <v>0</v>
      </c>
      <c r="E67" s="45">
        <f t="shared" ref="E67:K67" si="90">+E61</f>
        <v>0</v>
      </c>
      <c r="F67" s="45">
        <f t="shared" si="90"/>
        <v>0</v>
      </c>
      <c r="G67" s="45">
        <f t="shared" si="90"/>
        <v>0</v>
      </c>
      <c r="H67" s="45">
        <f t="shared" si="90"/>
        <v>0</v>
      </c>
      <c r="I67" s="45">
        <f t="shared" si="90"/>
        <v>0</v>
      </c>
      <c r="J67" s="45">
        <f t="shared" si="90"/>
        <v>0</v>
      </c>
      <c r="K67" s="45">
        <f t="shared" si="90"/>
        <v>0</v>
      </c>
      <c r="L67" s="45">
        <f t="shared" ref="L67:M67" si="91">+L61</f>
        <v>0</v>
      </c>
      <c r="M67" s="45">
        <f t="shared" si="91"/>
        <v>0</v>
      </c>
      <c r="N67" s="45">
        <f t="shared" ref="N67:O67" si="92">+N61</f>
        <v>0</v>
      </c>
      <c r="O67" s="45">
        <f t="shared" si="92"/>
        <v>0</v>
      </c>
      <c r="P67" s="45">
        <f t="shared" ref="P67:Q67" si="93">+P61</f>
        <v>0</v>
      </c>
      <c r="Q67" s="45">
        <f t="shared" si="93"/>
        <v>0</v>
      </c>
    </row>
    <row r="69" spans="1:17" ht="18" customHeight="1" thickBot="1" x14ac:dyDescent="0.3">
      <c r="A69" s="11" t="s">
        <v>54</v>
      </c>
      <c r="B69" s="11"/>
      <c r="C69" s="59"/>
      <c r="D69" s="59"/>
      <c r="E69" s="59">
        <f t="shared" ref="E69:K69" si="94">IF(E59+E60=0,0,+E53/(E59+E60))</f>
        <v>0</v>
      </c>
      <c r="F69" s="59">
        <f t="shared" si="94"/>
        <v>0</v>
      </c>
      <c r="G69" s="59">
        <f t="shared" si="94"/>
        <v>0</v>
      </c>
      <c r="H69" s="59">
        <f t="shared" si="94"/>
        <v>0</v>
      </c>
      <c r="I69" s="59">
        <f t="shared" si="94"/>
        <v>0</v>
      </c>
      <c r="J69" s="59">
        <f t="shared" si="94"/>
        <v>0</v>
      </c>
      <c r="K69" s="59">
        <f t="shared" si="94"/>
        <v>0</v>
      </c>
      <c r="L69" s="59">
        <f t="shared" ref="L69:M69" si="95">IF(L59+L60=0,0,+L53/(L59+L60))</f>
        <v>0</v>
      </c>
      <c r="M69" s="59">
        <f t="shared" si="95"/>
        <v>0</v>
      </c>
      <c r="N69" s="59">
        <f t="shared" ref="N69:O69" si="96">IF(N59+N60=0,0,+N53/(N59+N60))</f>
        <v>0</v>
      </c>
      <c r="O69" s="59">
        <f t="shared" si="96"/>
        <v>0</v>
      </c>
      <c r="P69" s="59">
        <f t="shared" ref="P69:Q69" si="97">IF(P59+P60=0,0,+P53/(P59+P60))</f>
        <v>0</v>
      </c>
      <c r="Q69" s="59">
        <f t="shared" si="97"/>
        <v>0</v>
      </c>
    </row>
    <row r="70" spans="1:17" ht="18" customHeight="1" x14ac:dyDescent="0.25">
      <c r="B70" s="7"/>
      <c r="C70" s="8"/>
      <c r="D70" s="8"/>
      <c r="E70" s="8"/>
      <c r="F70" s="7"/>
      <c r="G70" s="9"/>
      <c r="H70" s="7"/>
      <c r="I70" s="7"/>
      <c r="J70" s="7"/>
      <c r="K70" s="8"/>
      <c r="L70" s="8"/>
      <c r="M70" s="8"/>
      <c r="N70" s="8"/>
      <c r="O70" s="8"/>
      <c r="P70" s="8"/>
      <c r="Q70" s="8"/>
    </row>
    <row r="71" spans="1:17" ht="18" customHeight="1" thickBot="1" x14ac:dyDescent="0.3">
      <c r="A71" s="11" t="s">
        <v>55</v>
      </c>
      <c r="B71" s="11"/>
      <c r="C71" s="60">
        <f>IF((C88)=0,0,+NPV($B$90,C58:$K$58)/(C88))</f>
        <v>0</v>
      </c>
      <c r="D71" s="60">
        <f>IF((D88)=0,0,+NPV($B$90,D58:$K$58)/(D88))</f>
        <v>0</v>
      </c>
      <c r="E71" s="60">
        <f>IF((E88)=0,0,+NPV($B$90,E58:$K$58)/(E88))</f>
        <v>0</v>
      </c>
      <c r="F71" s="60">
        <f>IF((F88)=0,0,+NPV($B$90,F58:$K$58)/(F88))</f>
        <v>0</v>
      </c>
      <c r="G71" s="60">
        <f>IF((G88)=0,0,+NPV($B$90,G58:$K$58)/(G88))</f>
        <v>0</v>
      </c>
      <c r="H71" s="60">
        <f>IF((H88)=0,0,+NPV($B$90,H58:$K$58)/(H88))</f>
        <v>0</v>
      </c>
      <c r="I71" s="60">
        <f>IF((I88)=0,0,+NPV($B$90,I58:$K$58)/(I88))</f>
        <v>0</v>
      </c>
      <c r="J71" s="60">
        <f>IF((J88)=0,0,+NPV($B$90,J58:$K$58)/(J88))</f>
        <v>0</v>
      </c>
      <c r="K71" s="60">
        <f>IF((K88)=0,0,+NPV($B$90,K58:$K$58)/(K88))</f>
        <v>0</v>
      </c>
      <c r="L71" s="60">
        <f>IF((L88)=0,0,+NPV($B$90,$K58:L$58)/(L88))</f>
        <v>0</v>
      </c>
      <c r="M71" s="60">
        <f>IF((M88)=0,0,+NPV($B$90,$K58:M$58)/(M88))</f>
        <v>0</v>
      </c>
      <c r="N71" s="60">
        <f>IF((N88)=0,0,+NPV($B$90,$K58:N$58)/(N88))</f>
        <v>0</v>
      </c>
      <c r="O71" s="60">
        <f>IF((O88)=0,0,+NPV($B$90,$K58:O$58)/(O88))</f>
        <v>0</v>
      </c>
      <c r="P71" s="60">
        <f>IF((P88)=0,0,+NPV($B$90,$K58:P$58)/(P88))</f>
        <v>0</v>
      </c>
      <c r="Q71" s="60">
        <f>IF((Q88)=0,0,+NPV($B$90,$K58:Q$58)/(Q88))</f>
        <v>0</v>
      </c>
    </row>
    <row r="72" spans="1:17" ht="18" customHeight="1" x14ac:dyDescent="0.25">
      <c r="B72" s="7"/>
      <c r="C72" s="8"/>
      <c r="D72" s="8"/>
      <c r="E72" s="8"/>
      <c r="F72" s="7"/>
      <c r="G72" s="9"/>
      <c r="H72" s="7"/>
      <c r="I72" s="7"/>
      <c r="J72" s="7"/>
      <c r="K72" s="8"/>
      <c r="L72" s="8"/>
      <c r="M72" s="8"/>
      <c r="N72" s="8"/>
      <c r="O72" s="8"/>
      <c r="P72" s="8"/>
      <c r="Q72" s="8"/>
    </row>
    <row r="73" spans="1:17" ht="18" customHeight="1" thickBot="1" x14ac:dyDescent="0.3">
      <c r="A73" s="11" t="s">
        <v>56</v>
      </c>
      <c r="B73" s="11"/>
      <c r="C73" s="61" t="e">
        <f>+IRR((C53:K53),0)</f>
        <v>#NUM!</v>
      </c>
      <c r="D73" s="61"/>
      <c r="E73" s="20"/>
      <c r="F73" s="11"/>
      <c r="G73" s="62"/>
      <c r="H73" s="11"/>
      <c r="I73" s="11"/>
      <c r="J73" s="11"/>
      <c r="K73" s="20"/>
      <c r="L73" s="20"/>
      <c r="M73" s="20"/>
      <c r="N73" s="20"/>
      <c r="O73" s="20"/>
      <c r="P73" s="20"/>
      <c r="Q73" s="20"/>
    </row>
    <row r="74" spans="1:17" ht="18" customHeight="1" x14ac:dyDescent="0.25">
      <c r="B74" s="7"/>
      <c r="C74" s="8"/>
      <c r="D74" s="8"/>
      <c r="E74" s="8"/>
      <c r="F74" s="7"/>
      <c r="G74" s="9"/>
      <c r="H74" s="7"/>
      <c r="I74" s="7"/>
      <c r="J74" s="7"/>
      <c r="K74" s="8"/>
      <c r="L74" s="8"/>
      <c r="M74" s="8"/>
      <c r="N74" s="8"/>
      <c r="O74" s="8"/>
      <c r="P74" s="8"/>
      <c r="Q74" s="8"/>
    </row>
    <row r="75" spans="1:17" ht="18" customHeight="1" thickBot="1" x14ac:dyDescent="0.3">
      <c r="A75" s="11" t="s">
        <v>57</v>
      </c>
      <c r="B75" s="11"/>
      <c r="C75" s="20">
        <f>+NPV(B76,C53:K53)</f>
        <v>0</v>
      </c>
      <c r="D75" s="20"/>
      <c r="E75" s="20"/>
      <c r="F75" s="11"/>
      <c r="G75" s="62"/>
      <c r="H75" s="11"/>
      <c r="I75" s="11"/>
      <c r="J75" s="11"/>
      <c r="K75" s="20"/>
      <c r="L75" s="20"/>
      <c r="M75" s="20"/>
      <c r="N75" s="20"/>
      <c r="O75" s="20"/>
      <c r="P75" s="20"/>
      <c r="Q75" s="20"/>
    </row>
    <row r="76" spans="1:17" ht="18" customHeight="1" x14ac:dyDescent="0.25">
      <c r="A76" s="63" t="s">
        <v>58</v>
      </c>
      <c r="B76" s="64"/>
      <c r="C76" s="8"/>
      <c r="D76" s="8"/>
      <c r="E76" s="8"/>
      <c r="F76" s="7"/>
      <c r="G76" s="9"/>
      <c r="H76" s="7"/>
      <c r="I76" s="7"/>
      <c r="J76" s="7"/>
      <c r="K76" s="8"/>
      <c r="L76" s="8"/>
      <c r="M76" s="8"/>
      <c r="N76" s="8"/>
      <c r="O76" s="8"/>
      <c r="P76" s="8"/>
      <c r="Q76" s="8"/>
    </row>
    <row r="77" spans="1:17" ht="18" customHeight="1" x14ac:dyDescent="0.25">
      <c r="B77" s="7"/>
      <c r="C77" s="8"/>
      <c r="D77" s="8"/>
      <c r="E77" s="8"/>
      <c r="F77" s="7"/>
      <c r="G77" s="9"/>
      <c r="H77" s="7"/>
      <c r="I77" s="7"/>
      <c r="J77" s="7"/>
      <c r="K77" s="8"/>
      <c r="L77" s="8"/>
      <c r="M77" s="8"/>
      <c r="N77" s="8"/>
      <c r="O77" s="8"/>
      <c r="P77" s="8"/>
      <c r="Q77" s="8"/>
    </row>
    <row r="78" spans="1:17" ht="18" customHeight="1" thickBot="1" x14ac:dyDescent="0.3">
      <c r="A78" s="11" t="s">
        <v>59</v>
      </c>
      <c r="B78" s="11"/>
      <c r="C78" s="61" t="e">
        <f>+IRR(C67:K67)</f>
        <v>#NUM!</v>
      </c>
      <c r="D78" s="61"/>
      <c r="E78" s="20"/>
      <c r="F78" s="11"/>
      <c r="G78" s="62"/>
      <c r="H78" s="11"/>
      <c r="I78" s="11"/>
      <c r="J78" s="11"/>
      <c r="K78" s="20"/>
      <c r="L78" s="20"/>
      <c r="M78" s="20"/>
      <c r="N78" s="20"/>
      <c r="O78" s="20"/>
      <c r="P78" s="20"/>
      <c r="Q78" s="20"/>
    </row>
    <row r="79" spans="1:17" ht="18" customHeight="1" x14ac:dyDescent="0.25">
      <c r="B79" s="7"/>
      <c r="C79" s="8"/>
      <c r="D79" s="8"/>
      <c r="E79" s="8"/>
      <c r="F79" s="7"/>
      <c r="G79" s="9"/>
      <c r="H79" s="7"/>
      <c r="I79" s="7"/>
      <c r="J79" s="7"/>
      <c r="K79" s="8"/>
      <c r="L79" s="8"/>
      <c r="M79" s="8"/>
      <c r="N79" s="8"/>
      <c r="O79" s="8"/>
      <c r="P79" s="8"/>
      <c r="Q79" s="8"/>
    </row>
    <row r="80" spans="1:17" ht="18" customHeight="1" thickBot="1" x14ac:dyDescent="0.3">
      <c r="A80" s="11" t="s">
        <v>60</v>
      </c>
      <c r="B80" s="11"/>
      <c r="C80" s="20">
        <f>+NPV(B81,C67:K67)</f>
        <v>0</v>
      </c>
      <c r="D80" s="20"/>
      <c r="E80" s="20"/>
      <c r="F80" s="11"/>
      <c r="G80" s="62"/>
      <c r="H80" s="11"/>
      <c r="I80" s="11"/>
      <c r="J80" s="11"/>
      <c r="K80" s="20"/>
      <c r="L80" s="20"/>
      <c r="M80" s="20"/>
      <c r="N80" s="20"/>
      <c r="O80" s="20"/>
      <c r="P80" s="20"/>
      <c r="Q80" s="20"/>
    </row>
    <row r="81" spans="1:17" ht="18" customHeight="1" x14ac:dyDescent="0.25">
      <c r="A81" s="63" t="s">
        <v>58</v>
      </c>
      <c r="B81" s="64"/>
      <c r="C81" s="8"/>
      <c r="D81" s="8"/>
      <c r="E81" s="8"/>
      <c r="F81" s="7"/>
      <c r="G81" s="9"/>
      <c r="H81" s="7"/>
      <c r="I81" s="7"/>
      <c r="J81" s="7"/>
      <c r="K81" s="8"/>
      <c r="L81" s="8"/>
      <c r="M81" s="8"/>
      <c r="N81" s="8"/>
      <c r="O81" s="8"/>
      <c r="P81" s="8"/>
      <c r="Q81" s="8"/>
    </row>
    <row r="82" spans="1:17" ht="18" customHeight="1" x14ac:dyDescent="0.25">
      <c r="A82" s="63"/>
      <c r="B82" s="65"/>
      <c r="C82" s="8"/>
      <c r="D82" s="8"/>
      <c r="E82" s="8"/>
      <c r="F82" s="7"/>
      <c r="G82" s="9"/>
      <c r="H82" s="7"/>
      <c r="I82" s="7"/>
      <c r="J82" s="7"/>
      <c r="K82" s="8"/>
      <c r="L82" s="8"/>
      <c r="M82" s="8"/>
      <c r="N82" s="8"/>
      <c r="O82" s="8"/>
      <c r="P82" s="8"/>
      <c r="Q82" s="8"/>
    </row>
    <row r="83" spans="1:17" ht="18" customHeight="1" x14ac:dyDescent="0.25">
      <c r="A83" s="63"/>
      <c r="B83" s="65"/>
      <c r="C83" s="8"/>
      <c r="D83" s="8"/>
      <c r="E83" s="8"/>
      <c r="F83" s="7"/>
      <c r="G83" s="9"/>
      <c r="H83" s="7"/>
      <c r="I83" s="7"/>
      <c r="J83" s="7"/>
      <c r="K83" s="8"/>
      <c r="L83" s="8"/>
      <c r="M83" s="8"/>
      <c r="N83" s="8"/>
      <c r="O83" s="8"/>
      <c r="P83" s="8"/>
      <c r="Q83" s="8"/>
    </row>
    <row r="84" spans="1:17" ht="18" customHeight="1" x14ac:dyDescent="0.25">
      <c r="A84" s="63"/>
      <c r="B84" s="65"/>
      <c r="C84" s="8"/>
      <c r="D84" s="8"/>
      <c r="E84" s="8"/>
      <c r="F84" s="7"/>
      <c r="G84" s="9"/>
      <c r="H84" s="7"/>
      <c r="I84" s="7"/>
      <c r="J84" s="7"/>
      <c r="K84" s="8"/>
      <c r="L84" s="8"/>
      <c r="M84" s="8"/>
      <c r="N84" s="8"/>
      <c r="O84" s="8"/>
      <c r="P84" s="8"/>
      <c r="Q84" s="8"/>
    </row>
    <row r="86" spans="1:17" ht="36.75" customHeight="1" thickBot="1" x14ac:dyDescent="0.3">
      <c r="A86" s="32" t="s">
        <v>61</v>
      </c>
      <c r="B86" s="5" t="s">
        <v>3</v>
      </c>
      <c r="C86" s="6">
        <v>1</v>
      </c>
      <c r="D86" s="6">
        <v>2</v>
      </c>
      <c r="E86" s="6">
        <v>3</v>
      </c>
      <c r="F86" s="6">
        <v>4</v>
      </c>
      <c r="G86" s="6">
        <v>5</v>
      </c>
      <c r="H86" s="6">
        <v>6</v>
      </c>
      <c r="I86" s="6">
        <v>7</v>
      </c>
      <c r="J86" s="6">
        <v>8</v>
      </c>
      <c r="K86" s="6">
        <v>9</v>
      </c>
      <c r="L86" s="6">
        <v>10</v>
      </c>
      <c r="M86" s="6">
        <v>11</v>
      </c>
      <c r="N86" s="6">
        <v>12</v>
      </c>
      <c r="O86" s="6">
        <v>13</v>
      </c>
      <c r="P86" s="6">
        <v>14</v>
      </c>
      <c r="Q86" s="6">
        <v>15</v>
      </c>
    </row>
    <row r="87" spans="1:17" ht="24" customHeight="1" x14ac:dyDescent="0.35">
      <c r="A87" s="66" t="s">
        <v>62</v>
      </c>
      <c r="B87" s="67">
        <f>C55+D55+E55</f>
        <v>0</v>
      </c>
      <c r="C87" s="68"/>
      <c r="D87" s="69"/>
      <c r="E87" s="70">
        <f>IF(E86-B89=3,0,IF(B89&gt;0,PMT(B90,B89,-$B$87),0))</f>
        <v>0</v>
      </c>
      <c r="F87" s="70">
        <f t="shared" ref="F87:Q87" si="98">IF(F86-$B$89=3,0,+E87)</f>
        <v>0</v>
      </c>
      <c r="G87" s="70">
        <f t="shared" si="98"/>
        <v>0</v>
      </c>
      <c r="H87" s="70">
        <f t="shared" si="98"/>
        <v>0</v>
      </c>
      <c r="I87" s="70">
        <f t="shared" si="98"/>
        <v>0</v>
      </c>
      <c r="J87" s="70">
        <f t="shared" si="98"/>
        <v>0</v>
      </c>
      <c r="K87" s="70">
        <f t="shared" si="98"/>
        <v>0</v>
      </c>
      <c r="L87" s="70">
        <f t="shared" si="98"/>
        <v>0</v>
      </c>
      <c r="M87" s="70">
        <f t="shared" si="98"/>
        <v>0</v>
      </c>
      <c r="N87" s="70">
        <f t="shared" si="98"/>
        <v>0</v>
      </c>
      <c r="O87" s="70">
        <f t="shared" si="98"/>
        <v>0</v>
      </c>
      <c r="P87" s="70">
        <f t="shared" si="98"/>
        <v>0</v>
      </c>
      <c r="Q87" s="70">
        <f t="shared" si="98"/>
        <v>0</v>
      </c>
    </row>
    <row r="88" spans="1:17" ht="24" customHeight="1" x14ac:dyDescent="0.35">
      <c r="A88" s="71" t="s">
        <v>63</v>
      </c>
      <c r="B88" s="72"/>
      <c r="C88" s="73">
        <f>C55</f>
        <v>0</v>
      </c>
      <c r="D88" s="73">
        <f>C88+D55</f>
        <v>0</v>
      </c>
      <c r="E88" s="73">
        <f>+B87-E89</f>
        <v>0</v>
      </c>
      <c r="F88" s="73">
        <f t="shared" ref="F88:Q88" si="99">+E88-F89</f>
        <v>0</v>
      </c>
      <c r="G88" s="73">
        <f t="shared" si="99"/>
        <v>0</v>
      </c>
      <c r="H88" s="73">
        <f t="shared" si="99"/>
        <v>0</v>
      </c>
      <c r="I88" s="73">
        <f t="shared" si="99"/>
        <v>0</v>
      </c>
      <c r="J88" s="73">
        <f t="shared" si="99"/>
        <v>0</v>
      </c>
      <c r="K88" s="73">
        <f t="shared" si="99"/>
        <v>0</v>
      </c>
      <c r="L88" s="73">
        <f t="shared" si="99"/>
        <v>0</v>
      </c>
      <c r="M88" s="73">
        <f t="shared" si="99"/>
        <v>0</v>
      </c>
      <c r="N88" s="73">
        <f t="shared" si="99"/>
        <v>0</v>
      </c>
      <c r="O88" s="73">
        <f t="shared" si="99"/>
        <v>0</v>
      </c>
      <c r="P88" s="73">
        <f t="shared" si="99"/>
        <v>0</v>
      </c>
      <c r="Q88" s="73">
        <f t="shared" si="99"/>
        <v>0</v>
      </c>
    </row>
    <row r="89" spans="1:17" ht="24" customHeight="1" x14ac:dyDescent="0.35">
      <c r="A89" s="74" t="s">
        <v>64</v>
      </c>
      <c r="B89" s="75"/>
      <c r="C89" s="73"/>
      <c r="D89" s="73"/>
      <c r="E89" s="73">
        <f t="shared" ref="E89:K89" si="100">+E87-E90</f>
        <v>0</v>
      </c>
      <c r="F89" s="73">
        <f t="shared" si="100"/>
        <v>0</v>
      </c>
      <c r="G89" s="73">
        <f t="shared" si="100"/>
        <v>0</v>
      </c>
      <c r="H89" s="73">
        <f t="shared" si="100"/>
        <v>0</v>
      </c>
      <c r="I89" s="73">
        <f t="shared" si="100"/>
        <v>0</v>
      </c>
      <c r="J89" s="73">
        <f t="shared" si="100"/>
        <v>0</v>
      </c>
      <c r="K89" s="73">
        <f t="shared" si="100"/>
        <v>0</v>
      </c>
      <c r="L89" s="73">
        <f t="shared" ref="L89:M89" si="101">+L87-L90</f>
        <v>0</v>
      </c>
      <c r="M89" s="73">
        <f t="shared" si="101"/>
        <v>0</v>
      </c>
      <c r="N89" s="73">
        <f t="shared" ref="N89:O89" si="102">+N87-N90</f>
        <v>0</v>
      </c>
      <c r="O89" s="73">
        <f t="shared" si="102"/>
        <v>0</v>
      </c>
      <c r="P89" s="73">
        <f t="shared" ref="P89:Q89" si="103">+P87-P90</f>
        <v>0</v>
      </c>
      <c r="Q89" s="73">
        <f t="shared" si="103"/>
        <v>0</v>
      </c>
    </row>
    <row r="90" spans="1:17" ht="24" customHeight="1" x14ac:dyDescent="0.35">
      <c r="A90" s="74" t="s">
        <v>65</v>
      </c>
      <c r="B90" s="76"/>
      <c r="C90" s="73">
        <f>C88*$B90</f>
        <v>0</v>
      </c>
      <c r="D90" s="73">
        <f>D88*$B90</f>
        <v>0</v>
      </c>
      <c r="E90" s="73">
        <f>+B87*$B90</f>
        <v>0</v>
      </c>
      <c r="F90" s="73">
        <f t="shared" ref="F90:Q90" si="104">+E88*$B90</f>
        <v>0</v>
      </c>
      <c r="G90" s="73">
        <f t="shared" si="104"/>
        <v>0</v>
      </c>
      <c r="H90" s="73">
        <f t="shared" si="104"/>
        <v>0</v>
      </c>
      <c r="I90" s="73">
        <f t="shared" si="104"/>
        <v>0</v>
      </c>
      <c r="J90" s="73">
        <f t="shared" si="104"/>
        <v>0</v>
      </c>
      <c r="K90" s="73">
        <f t="shared" si="104"/>
        <v>0</v>
      </c>
      <c r="L90" s="73">
        <f t="shared" si="104"/>
        <v>0</v>
      </c>
      <c r="M90" s="73">
        <f t="shared" si="104"/>
        <v>0</v>
      </c>
      <c r="N90" s="73">
        <f t="shared" si="104"/>
        <v>0</v>
      </c>
      <c r="O90" s="73">
        <f t="shared" si="104"/>
        <v>0</v>
      </c>
      <c r="P90" s="73">
        <f t="shared" si="104"/>
        <v>0</v>
      </c>
      <c r="Q90" s="73">
        <f t="shared" si="104"/>
        <v>0</v>
      </c>
    </row>
    <row r="91" spans="1:17" ht="24" customHeight="1" x14ac:dyDescent="0.25">
      <c r="C91" s="5"/>
      <c r="D91" s="5"/>
      <c r="E91" s="5"/>
      <c r="G91" s="5"/>
      <c r="K91" s="5"/>
      <c r="L91" s="5"/>
      <c r="M91" s="5"/>
      <c r="N91" s="5"/>
      <c r="O91" s="5"/>
      <c r="P91" s="5"/>
      <c r="Q91" s="5"/>
    </row>
    <row r="92" spans="1:17" ht="24" customHeight="1" x14ac:dyDescent="0.25">
      <c r="C92" s="5"/>
      <c r="D92" s="5"/>
      <c r="E92" s="5"/>
      <c r="G92" s="5"/>
      <c r="K92" s="5"/>
      <c r="L92" s="5"/>
      <c r="M92" s="5"/>
      <c r="N92" s="5"/>
      <c r="O92" s="5"/>
      <c r="P92" s="5"/>
      <c r="Q92" s="5"/>
    </row>
    <row r="93" spans="1:17" ht="18" customHeight="1" thickBot="1" x14ac:dyDescent="0.3">
      <c r="A93" s="77" t="s">
        <v>66</v>
      </c>
      <c r="C93" s="21"/>
      <c r="D93" s="21"/>
    </row>
    <row r="94" spans="1:17" ht="68.25" customHeight="1" x14ac:dyDescent="0.25">
      <c r="A94" s="78" t="s">
        <v>74</v>
      </c>
    </row>
    <row r="95" spans="1:17" ht="65.25" customHeight="1" thickBot="1" x14ac:dyDescent="0.3">
      <c r="A95" s="79" t="s">
        <v>75</v>
      </c>
    </row>
    <row r="96" spans="1:17" ht="18" customHeight="1" x14ac:dyDescent="0.25">
      <c r="A96" s="80"/>
    </row>
    <row r="97" spans="1:1" ht="18" customHeight="1" x14ac:dyDescent="0.25">
      <c r="A97" s="81" t="s">
        <v>67</v>
      </c>
    </row>
    <row r="98" spans="1:1" ht="18" customHeight="1" x14ac:dyDescent="0.25">
      <c r="A98" s="82" t="s">
        <v>68</v>
      </c>
    </row>
    <row r="99" spans="1:1" ht="18" customHeight="1" x14ac:dyDescent="0.25">
      <c r="A99" s="83" t="s">
        <v>69</v>
      </c>
    </row>
    <row r="100" spans="1:1" ht="18" customHeight="1" x14ac:dyDescent="0.25">
      <c r="A100" s="84" t="s">
        <v>70</v>
      </c>
    </row>
    <row r="101" spans="1:1" ht="18" customHeight="1" x14ac:dyDescent="0.25">
      <c r="A101" s="82"/>
    </row>
    <row r="102" spans="1:1" ht="18" customHeight="1" x14ac:dyDescent="0.25">
      <c r="A102" s="82"/>
    </row>
    <row r="103" spans="1:1" ht="18" customHeight="1" x14ac:dyDescent="0.25">
      <c r="A103" s="85" t="s">
        <v>71</v>
      </c>
    </row>
    <row r="104" spans="1:1" ht="18" customHeight="1" x14ac:dyDescent="0.25">
      <c r="A104" s="86" t="s">
        <v>72</v>
      </c>
    </row>
    <row r="105" spans="1:1" ht="18" customHeight="1" x14ac:dyDescent="0.25">
      <c r="A105" s="86"/>
    </row>
    <row r="106" spans="1:1" ht="18" customHeight="1" x14ac:dyDescent="0.25">
      <c r="A106" s="86"/>
    </row>
    <row r="107" spans="1:1" ht="18" customHeight="1" x14ac:dyDescent="0.25">
      <c r="A107" s="85" t="s">
        <v>71</v>
      </c>
    </row>
    <row r="108" spans="1:1" ht="18" customHeight="1" x14ac:dyDescent="0.25">
      <c r="A108" s="86" t="s">
        <v>73</v>
      </c>
    </row>
    <row r="109" spans="1:1" ht="18" customHeight="1" x14ac:dyDescent="0.25">
      <c r="A109" s="87"/>
    </row>
  </sheetData>
  <pageMargins left="0.70000000000000007" right="0.70000000000000007" top="0.75" bottom="0.75" header="0.30000000000000004" footer="0.30000000000000004"/>
  <pageSetup paperSize="8" scale="64" fitToHeight="0" orientation="landscape" r:id="rId1"/>
  <headerFooter>
    <oddFooter>&amp;L&amp;1#&amp;"Arial,Regular"&amp;10Uso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PREMESSE_E_LEGENDA</vt:lpstr>
      <vt:lpstr>Piano_Economico_Finanziario</vt:lpstr>
      <vt:lpstr>Piano_Economico_Finanziario!Area_stampa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Gerbino Luca</dc:creator>
  <cp:lastModifiedBy>Gerbino Luca</cp:lastModifiedBy>
  <cp:lastPrinted>2024-04-02T07:54:19Z</cp:lastPrinted>
  <dcterms:created xsi:type="dcterms:W3CDTF">2018-07-16T10:54:31Z</dcterms:created>
  <dcterms:modified xsi:type="dcterms:W3CDTF">2024-12-10T17:53:57Z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12ed7a-c3f3-40dd-a6e9-bab62c26469f_Enabled">
    <vt:lpwstr>true</vt:lpwstr>
  </property>
  <property fmtid="{D5CDD505-2E9C-101B-9397-08002B2CF9AE}" pid="3" name="MSIP_Label_3712ed7a-c3f3-40dd-a6e9-bab62c26469f_SetDate">
    <vt:lpwstr>2023-11-10T09:37:40Z</vt:lpwstr>
  </property>
  <property fmtid="{D5CDD505-2E9C-101B-9397-08002B2CF9AE}" pid="4" name="MSIP_Label_3712ed7a-c3f3-40dd-a6e9-bab62c26469f_Method">
    <vt:lpwstr>Standard</vt:lpwstr>
  </property>
  <property fmtid="{D5CDD505-2E9C-101B-9397-08002B2CF9AE}" pid="5" name="MSIP_Label_3712ed7a-c3f3-40dd-a6e9-bab62c26469f_Name">
    <vt:lpwstr>Uso interno</vt:lpwstr>
  </property>
  <property fmtid="{D5CDD505-2E9C-101B-9397-08002B2CF9AE}" pid="6" name="MSIP_Label_3712ed7a-c3f3-40dd-a6e9-bab62c26469f_SiteId">
    <vt:lpwstr>5c13bf6f-11aa-44a8-aac0-fc5ed659c30a</vt:lpwstr>
  </property>
  <property fmtid="{D5CDD505-2E9C-101B-9397-08002B2CF9AE}" pid="7" name="MSIP_Label_3712ed7a-c3f3-40dd-a6e9-bab62c26469f_ActionId">
    <vt:lpwstr>5d4262ba-648c-47aa-84a7-43d1e79272da</vt:lpwstr>
  </property>
  <property fmtid="{D5CDD505-2E9C-101B-9397-08002B2CF9AE}" pid="8" name="MSIP_Label_3712ed7a-c3f3-40dd-a6e9-bab62c26469f_ContentBits">
    <vt:lpwstr>3</vt:lpwstr>
  </property>
</Properties>
</file>